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v.butkeviciene\My Documents\2022 BIUDŽETAS\2022-01-27 TARYBA\"/>
    </mc:Choice>
  </mc:AlternateContent>
  <xr:revisionPtr revIDLastSave="0" documentId="13_ncr:1_{520EEC86-AC84-4002-A7CE-D42ED6AB9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asignavimai 2022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6" i="19" l="1"/>
  <c r="C335" i="19" l="1"/>
  <c r="D440" i="19"/>
  <c r="D500" i="19"/>
  <c r="D534" i="19"/>
  <c r="D557" i="19"/>
  <c r="D276" i="19"/>
  <c r="C534" i="19" l="1"/>
  <c r="C527" i="19"/>
  <c r="C522" i="19"/>
  <c r="C516" i="19"/>
  <c r="C509" i="19"/>
  <c r="C500" i="19"/>
  <c r="C487" i="19"/>
  <c r="C478" i="19"/>
  <c r="C440" i="19"/>
  <c r="C367" i="19"/>
  <c r="C342" i="19"/>
  <c r="C321" i="19"/>
  <c r="C276" i="19"/>
  <c r="C266" i="19"/>
  <c r="C230" i="19"/>
  <c r="C178" i="19"/>
  <c r="C115" i="19"/>
  <c r="C52" i="19"/>
  <c r="D29" i="19"/>
  <c r="C29" i="19"/>
  <c r="C12" i="19"/>
  <c r="C317" i="19" l="1"/>
  <c r="D230" i="19"/>
  <c r="D321" i="19"/>
  <c r="C557" i="19"/>
  <c r="D115" i="19" l="1"/>
  <c r="C564" i="19" l="1"/>
  <c r="D543" i="19" l="1"/>
  <c r="C543" i="19"/>
  <c r="C547" i="19" s="1"/>
  <c r="D527" i="19"/>
  <c r="D522" i="19"/>
  <c r="D516" i="19"/>
  <c r="D509" i="19"/>
  <c r="D547" i="19" l="1"/>
  <c r="D435" i="19"/>
  <c r="C435" i="19"/>
  <c r="D96" i="19" l="1"/>
  <c r="C394" i="19"/>
  <c r="C426" i="19" s="1"/>
  <c r="D335" i="19"/>
  <c r="D478" i="19" l="1"/>
  <c r="D487" i="19"/>
  <c r="D430" i="19"/>
  <c r="C430" i="19"/>
  <c r="C496" i="19" s="1"/>
  <c r="D496" i="19" l="1"/>
  <c r="D394" i="19"/>
  <c r="D426" i="19" s="1"/>
  <c r="D266" i="19" l="1"/>
  <c r="D178" i="19"/>
  <c r="D52" i="19"/>
  <c r="D12" i="19"/>
  <c r="D559" i="19"/>
  <c r="D562" i="19" s="1"/>
  <c r="D564" i="19"/>
  <c r="D567" i="19" s="1"/>
  <c r="C559" i="19"/>
  <c r="C562" i="19" s="1"/>
  <c r="D317" i="19" l="1"/>
  <c r="D330" i="19"/>
  <c r="D342" i="19"/>
  <c r="D367" i="19"/>
  <c r="D390" i="19" l="1"/>
  <c r="D568" i="19" s="1"/>
  <c r="D570" i="19" s="1"/>
  <c r="C330" i="19"/>
  <c r="C390" i="19" s="1"/>
  <c r="C567" i="19" l="1"/>
  <c r="C568" i="19" s="1"/>
  <c r="C570" i="19" l="1"/>
</calcChain>
</file>

<file path=xl/sharedStrings.xml><?xml version="1.0" encoding="utf-8"?>
<sst xmlns="http://schemas.openxmlformats.org/spreadsheetml/2006/main" count="825" uniqueCount="329">
  <si>
    <t>iš jų:</t>
  </si>
  <si>
    <t>Iš viso</t>
  </si>
  <si>
    <t>1. Smulkaus ir vidutinio verslo bei turizmo plėtros programa</t>
  </si>
  <si>
    <t>Savivaldybės administracija</t>
  </si>
  <si>
    <t>Iš jų:</t>
  </si>
  <si>
    <t>04.</t>
  </si>
  <si>
    <t xml:space="preserve"> Smulkaus ir vidutinio verslo rėmimo fondo programa</t>
  </si>
  <si>
    <t xml:space="preserve"> Rajono turizmo infrastruktūros vystymas ir propagavimas</t>
  </si>
  <si>
    <t>2. Kaimo plėtros programa</t>
  </si>
  <si>
    <t>08.</t>
  </si>
  <si>
    <t xml:space="preserve"> Kaimo plėtros renginių organizavimo išlaidos</t>
  </si>
  <si>
    <t xml:space="preserve">Komunalinės paslaugos </t>
  </si>
  <si>
    <t xml:space="preserve">  Deltuvos seniūnija</t>
  </si>
  <si>
    <t>06.</t>
  </si>
  <si>
    <t xml:space="preserve">  Lyduokių seniūnija</t>
  </si>
  <si>
    <t xml:space="preserve">  Pabaisko seniūnija</t>
  </si>
  <si>
    <t xml:space="preserve">  Pivonijos seniūnija</t>
  </si>
  <si>
    <t xml:space="preserve">  Siesikų seniūnija</t>
  </si>
  <si>
    <t xml:space="preserve">  Šešuolių seniūnija </t>
  </si>
  <si>
    <t xml:space="preserve">  Taujėnų seniūnija</t>
  </si>
  <si>
    <t xml:space="preserve">  Veprių seniūnija</t>
  </si>
  <si>
    <t xml:space="preserve">  Vidiškių seniūnija</t>
  </si>
  <si>
    <t xml:space="preserve">  Želvos seniūnija</t>
  </si>
  <si>
    <t xml:space="preserve">  Žemaitkiemio seniūnija</t>
  </si>
  <si>
    <t>3. Viešosios infrastruktūros plėtros programa</t>
  </si>
  <si>
    <t xml:space="preserve"> Nuostolių, susidariusių dėl būtinų keleivinio transporto paslaugų teikimo visuomenei,dengimas UAB Ukmergės  autobusų parkui</t>
  </si>
  <si>
    <t xml:space="preserve">  Kompensacijos UAB Ukmergės autobusų parkui už moksleivių vežimą į ugdymo įstaigas</t>
  </si>
  <si>
    <t>09.</t>
  </si>
  <si>
    <t xml:space="preserve">  Kompensacijos UAB Ukmergės autobusų parkui už lengvatinį pensininkų ir neįgaliųjų vežimą</t>
  </si>
  <si>
    <t>10.</t>
  </si>
  <si>
    <t xml:space="preserve"> Savivaldybės gyvenamųjų patalpų remontas, administravimas</t>
  </si>
  <si>
    <t xml:space="preserve"> Projektinės dokumentacijos rengimas, draudimas, ekspertizė,savivaldybės turto inventorizacija, teisinė registracija</t>
  </si>
  <si>
    <t xml:space="preserve"> Teritorijų planavimas</t>
  </si>
  <si>
    <t xml:space="preserve"> Žemės sklypų ir valdų tvarkymo dokumentacija</t>
  </si>
  <si>
    <t>Visuomeninių įstaigų šilumos ūkio atnaujinimas</t>
  </si>
  <si>
    <t xml:space="preserve"> Daugiabučių namų savininkų rėmimo programa</t>
  </si>
  <si>
    <t>Ukmergės miesto seniūnija</t>
  </si>
  <si>
    <t>Gatvių apšvietimas</t>
  </si>
  <si>
    <t>4. Aplinkos apsaugos programa</t>
  </si>
  <si>
    <t>Lietaus kanalizacijos tinklų ir įrenginių eksploatacija, remontas ir atstatymas</t>
  </si>
  <si>
    <t>05.</t>
  </si>
  <si>
    <t xml:space="preserve"> Ukmergės rajono atliekų tvarkymo sistema</t>
  </si>
  <si>
    <t xml:space="preserve"> Komunalinių atliekų tvarkymo sistemos administravimas</t>
  </si>
  <si>
    <t xml:space="preserve"> Savivaldybės aplinkos apsaugos rėmimo specialioji programa </t>
  </si>
  <si>
    <t xml:space="preserve"> Benamių šunų ir kačių kontrolės programa</t>
  </si>
  <si>
    <t xml:space="preserve">  Miesto aplinkos priežiūra</t>
  </si>
  <si>
    <t>5. Žinių visuomenės plėtros programa</t>
  </si>
  <si>
    <t>Ukmergės gabių vaikų ir jaunimo rėmimo programa</t>
  </si>
  <si>
    <t xml:space="preserve">Ugdymo prieinamumo didinimo ir moksleivių dalyvavimo rajoniniuose bei šalies renginiuose programa </t>
  </si>
  <si>
    <t xml:space="preserve"> Socializacijos ir užimtumo programa</t>
  </si>
  <si>
    <t xml:space="preserve"> Darbo su jaunimu programa</t>
  </si>
  <si>
    <t xml:space="preserve"> VšĮ Jaunimo laisvalaikio centro veiklos programos rėmimas (VšĮ Jaunimo laisvalaikio centras)</t>
  </si>
  <si>
    <t xml:space="preserve"> Švietimo reikalų administravimas</t>
  </si>
  <si>
    <t>Ikimokyklinis ugdymas</t>
  </si>
  <si>
    <t>Miesto vaikų lopšeliai-darželiai:</t>
  </si>
  <si>
    <t>Jono Basanavičiaus gimnazija</t>
  </si>
  <si>
    <t>Antano Smetonos gimnazija</t>
  </si>
  <si>
    <t>Siesikų gimnazija</t>
  </si>
  <si>
    <t>Taujėnų gimnazija</t>
  </si>
  <si>
    <t>Pašilės progimnazija</t>
  </si>
  <si>
    <t>Kitos ugdymo įstaigos ir priemonės:</t>
  </si>
  <si>
    <t>Meno mokykla</t>
  </si>
  <si>
    <t>Sporto centras</t>
  </si>
  <si>
    <t xml:space="preserve">  Įstaigos veiklos organizavimas</t>
  </si>
  <si>
    <t xml:space="preserve">Bendros švietimo įstaigų išlaidos </t>
  </si>
  <si>
    <t>Ugdymo įstaigų aprūpinimo ugdymo priemonėmis, įranga ir įstaigų remonto programa</t>
  </si>
  <si>
    <t>Moksleivių vežiojimo kitų miestų, rajonų autobusais išlaidos</t>
  </si>
  <si>
    <t>6. Sveikatos apsaugos ir socialinės paramos programa</t>
  </si>
  <si>
    <t>07.</t>
  </si>
  <si>
    <t xml:space="preserve"> Socialinės paramos ir išmokų skaičiavimo administravimas</t>
  </si>
  <si>
    <t xml:space="preserve"> Sveikatos apsaugos reikalų administravimas</t>
  </si>
  <si>
    <t xml:space="preserve"> Neįgaliųjų socialinės integracijos programa</t>
  </si>
  <si>
    <t xml:space="preserve"> Socialinės pašalpos</t>
  </si>
  <si>
    <t>Ukmergės nestacionarių socialinių paslaugų centras</t>
  </si>
  <si>
    <t xml:space="preserve">  Centro veiklos užtikrinimas</t>
  </si>
  <si>
    <t>7. Kultūros paslaugų plėtros programa</t>
  </si>
  <si>
    <t xml:space="preserve"> Kultūros ir kūrybinės veiklos skatinimo programa</t>
  </si>
  <si>
    <t xml:space="preserve"> Etninės kultūros globos programa</t>
  </si>
  <si>
    <t xml:space="preserve"> Paveldosaugos programa</t>
  </si>
  <si>
    <t xml:space="preserve"> Poilsio ir kultūros reikalų administravimas</t>
  </si>
  <si>
    <t xml:space="preserve">  Įstaigos veiklos užtikrinimas</t>
  </si>
  <si>
    <t xml:space="preserve">  Valstybinių švenčių ir kultūrinių renginių organizavimas</t>
  </si>
  <si>
    <t xml:space="preserve">   Fondų papildymas naujais dokumentais</t>
  </si>
  <si>
    <t>Kraštotyros muziejus</t>
  </si>
  <si>
    <t>Kultūros centras</t>
  </si>
  <si>
    <t xml:space="preserve">  Saviveiklininkų išvykų į rajono, šalies ir tarptautinius renginius išlaidos</t>
  </si>
  <si>
    <t>8. Kūno kultūros ir sporto plėtros programa</t>
  </si>
  <si>
    <t xml:space="preserve"> Sveikatingumo ir sporto renginių programa</t>
  </si>
  <si>
    <t>9. Savivaldybės valdymo programa</t>
  </si>
  <si>
    <t xml:space="preserve"> Savivaldybės tarybos darbo organizavimas</t>
  </si>
  <si>
    <t>01.</t>
  </si>
  <si>
    <t xml:space="preserve"> Savivaldybės administracijos darbo organizavimas</t>
  </si>
  <si>
    <t>03.</t>
  </si>
  <si>
    <t xml:space="preserve"> Nevyriausybinių organizacijų rėmimo programa</t>
  </si>
  <si>
    <t>Seniūnijų darbo organizavimas</t>
  </si>
  <si>
    <t xml:space="preserve"> Ukmergės miesto seniūnija</t>
  </si>
  <si>
    <t>Savivaldybės kontrolės ir audito tarnyba</t>
  </si>
  <si>
    <t>Savivaldybės priešgaisrinė tarnyba</t>
  </si>
  <si>
    <t xml:space="preserve">  Palūkanų dengimas</t>
  </si>
  <si>
    <t>IŠ VISO (I)</t>
  </si>
  <si>
    <t>Želvos gimnazija</t>
  </si>
  <si>
    <t>Kompensacijos už gyventojams patiektą šilumos energiją ir kietą kurą, kredito ir palūkanų apmokėjimas</t>
  </si>
  <si>
    <t>Užupio pagrindinė mokykla</t>
  </si>
  <si>
    <t>Dukstynos pagrindinė mokykla</t>
  </si>
  <si>
    <t>Deltuvos pagrindinė mokykla</t>
  </si>
  <si>
    <t>Vidiškių pagrindinė mokykla</t>
  </si>
  <si>
    <t>Bendrasis ugdymas:</t>
  </si>
  <si>
    <t>Kultūros įstaigų aprūpinimo inventoriumi, įstaigų remonto ir kultūros projektų kofinansavimo programa</t>
  </si>
  <si>
    <t>I. SAVARANKIŠKOS SAVIVALDYBĖS FUNKCIJOS, FINANSUOJAMOS IŠ SAVIVALDYBĖS BIUDŽETO IR SKOLINTŲ LĖŠŲ</t>
  </si>
  <si>
    <t>Ukmergės rajono savivaldybės visuomenės sveikatos biuras</t>
  </si>
  <si>
    <t xml:space="preserve">   Pirties ir dušo paslaugų teikimas</t>
  </si>
  <si>
    <t xml:space="preserve"> Saugaus miesto priemonių įrengimas</t>
  </si>
  <si>
    <t xml:space="preserve"> Investicijų skatinimo programa</t>
  </si>
  <si>
    <t xml:space="preserve"> Parama žemės ūkio vandentvarkai  (SL)</t>
  </si>
  <si>
    <t xml:space="preserve"> Kelių priežiūros ir plėtros programos vykdymas</t>
  </si>
  <si>
    <t>„Buratinas“</t>
  </si>
  <si>
    <t>„Eglutė“</t>
  </si>
  <si>
    <t>„Nykštukas“</t>
  </si>
  <si>
    <t>„Saulutė“</t>
  </si>
  <si>
    <t>„Žiogelis“</t>
  </si>
  <si>
    <t>„Ryto“ specialioji mokykla</t>
  </si>
  <si>
    <t xml:space="preserve"> Programa „Prevencija“ (Vilniaus apskrities VPK Ukmergės rajono policijos komisariatas)</t>
  </si>
  <si>
    <t xml:space="preserve"> Socialinė globa </t>
  </si>
  <si>
    <t>Tarptautinio bendradarbiavimo plėtros programa</t>
  </si>
  <si>
    <t>Socialinės gerovės programa</t>
  </si>
  <si>
    <t>Atliekų surinkimo ir tvarkymo sistemos plėtra</t>
  </si>
  <si>
    <t xml:space="preserve">  Ukmergės rajono kūno kultūros ir sporto rėmimo programa</t>
  </si>
  <si>
    <t xml:space="preserve"> Apšvietimo tinklų remontas, rekonstrukcija, naujų tinklų įrengimas</t>
  </si>
  <si>
    <t>Gyvenamosios aplinkos infrastruktūros įrengimas ir tvarkymas</t>
  </si>
  <si>
    <t xml:space="preserve"> Kelių priežiūros ir plėtros programos vykdymas (gatvių priežiūra )</t>
  </si>
  <si>
    <t>Savivaldybės administracijos direktoriaus rezervas</t>
  </si>
  <si>
    <t>Švietimo pagalbos tarnyba</t>
  </si>
  <si>
    <t>Ukmergės globos centras</t>
  </si>
  <si>
    <t xml:space="preserve"> Kultūros infrastruktūros ir paslaugų gerinimo programa</t>
  </si>
  <si>
    <t>Socialinio būsto ir kitų patalpų remontas, laikinai laisvo būsto išlaikymas</t>
  </si>
  <si>
    <t xml:space="preserve">  Ugdymo prieinamumo didinimo ir moksleivių dalyvavimo rajoniniuose bei šalies renginiuose programa </t>
  </si>
  <si>
    <t xml:space="preserve">   Informacinių ir komunikacinių technologijų diegimo į Ukmergės rajono savivaldybės švietimą programa</t>
  </si>
  <si>
    <t xml:space="preserve">  Neformaliojo suaugusių švietimo ir tęstinio mokymosi programa</t>
  </si>
  <si>
    <t>Kompleksinių paslaugų šeimai plėtros programa (VšĮ Ukmergės šeimos centras)</t>
  </si>
  <si>
    <t xml:space="preserve"> Ukmergės rajono savivaldybės administracijos teikiamų paslaugų ir asmenų aptarnavimo kokybės gerinimas</t>
  </si>
  <si>
    <t xml:space="preserve"> Vlado Šlaito viešoji biblioteka</t>
  </si>
  <si>
    <t xml:space="preserve">   Įstaigos veiklos užtikrinimas</t>
  </si>
  <si>
    <t xml:space="preserve">   Leidybinės veiklos programa "Eskizai"</t>
  </si>
  <si>
    <t xml:space="preserve">   Valstybinių švenčių ir kultūrinių renginių organizavimas</t>
  </si>
  <si>
    <t xml:space="preserve">   Leidinių prenumerata</t>
  </si>
  <si>
    <t xml:space="preserve">   iš jų:</t>
  </si>
  <si>
    <t xml:space="preserve"> Priklausomybių nuo alkoholio ir narkotinių medžiagų vartojimo mažinimo, smurto artimoje aplinkoje ir savižudybių prevencijos programa</t>
  </si>
  <si>
    <t>ASIGNAVIMAI (tūkst. Eur)</t>
  </si>
  <si>
    <t>SL - skolintos lėšos</t>
  </si>
  <si>
    <t>Ukmergės miesto Šventosios upės kraštovaizdžio sutvarkymas (SL)</t>
  </si>
  <si>
    <t>Mokytojų profesijos prestižo didinimo programa</t>
  </si>
  <si>
    <t>„Vaikystė“</t>
  </si>
  <si>
    <t>„Šilo“ progimnazija</t>
  </si>
  <si>
    <t>Ukmergės miesto centro viešųjų erdvių infrastruktūros sutvarkymas I: Ukmergės miesto aikščių, parkų ir skverų su prieigomis  įrengimas (SL)</t>
  </si>
  <si>
    <t>Ukmergės m. vietos veiklos grupės plėtros strategijos įgyvendinimas</t>
  </si>
  <si>
    <t xml:space="preserve"> Vandentvarkos priežiūra, remontas ir įrengimas</t>
  </si>
  <si>
    <t xml:space="preserve"> Prevencinis projektas „Priešgaisrinė sauga“ (Vilniaus priešgaisrinė gelbėjimo valdyba)</t>
  </si>
  <si>
    <t>Ukmergės m. Šventosios upės pakrantės sutvarkymas (SL)</t>
  </si>
  <si>
    <t xml:space="preserve"> Socialinių darbuotojų kelionės išlaidų kompensavimas</t>
  </si>
  <si>
    <t>Specialistų kelionės išlaidų kompensavimas</t>
  </si>
  <si>
    <t xml:space="preserve">  Kultūros darbuotojų kelionės išlaidų kompensavimas</t>
  </si>
  <si>
    <t>Asignavimų valdytojo pavadinimas,                                                      programos ir priemonės pavadinimas</t>
  </si>
  <si>
    <t>Funkcinės klasifikacijos kodas</t>
  </si>
  <si>
    <t>VB - valstybės biudžeto lėšos</t>
  </si>
  <si>
    <t>ES -Europos Sąjungos finansinė parama</t>
  </si>
  <si>
    <t>VIPA - dotacijos iš Viešųjų investicijų plėtros agentūros</t>
  </si>
  <si>
    <t xml:space="preserve">  Turizmo paslaugų plėtros Ukmergės rajone programa  </t>
  </si>
  <si>
    <t xml:space="preserve"> Vietos veiklos grupės plėtros strategijos įgyvendinimas (įskaitant projektų kofinansavimą)</t>
  </si>
  <si>
    <t>Pakrančių sutvarkymo programa (SL)</t>
  </si>
  <si>
    <t>Viešųjų erdvių atnaujinimo programa</t>
  </si>
  <si>
    <t>Mokinių ugdymosi pasiekimų gerinimas diegiant kokybės krepšelį</t>
  </si>
  <si>
    <t>Senamiesčio progimnazija</t>
  </si>
  <si>
    <t>Socialinio būsto plėtra Ukmergės rajono savivaldybėje (SL)</t>
  </si>
  <si>
    <t>Vilniaus regiono komunalinių atliekų tvarkymo sistemos plėtra</t>
  </si>
  <si>
    <t>Veprių mokykla- daugiafunkcis centras</t>
  </si>
  <si>
    <t xml:space="preserve"> Informacinių ir komunikacinių technologijų diegimo į Ukmergės rajono savivaldybės švietimą programa Informacinių ir komunikacinių technologijų diegimo į Ukmergės rajono savivaldybės švietimą programa</t>
  </si>
  <si>
    <t>Dotacijų grąžinimas</t>
  </si>
  <si>
    <t xml:space="preserve">  Paskolų dengimas</t>
  </si>
  <si>
    <t>Greitosios medicinos pagalbos III posto išlaikymas (VšĮ Ukmergės PSPC)</t>
  </si>
  <si>
    <t xml:space="preserve">   Literatūrinės Vlado Šlaito premijos konkurso organizavimo programa</t>
  </si>
  <si>
    <t xml:space="preserve">  „Žydinčios vyšnios šakelės“ premijos konkurso organizavimo programa</t>
  </si>
  <si>
    <t>II. VALSTYBINĖS (PERDUOTOS SAVIVALDYBĖMS) FUNKCIJOS, FINANSUOJAMOS IŠ SPECIALIŲJŲ</t>
  </si>
  <si>
    <t>TIKSLINIŲ DOTACIJŲ</t>
  </si>
  <si>
    <t xml:space="preserve">  iš jų polderiams eksploatuoti</t>
  </si>
  <si>
    <t>Žemės ūkio funkcijų vykdymas</t>
  </si>
  <si>
    <t xml:space="preserve">  Erdvinių duomenų rinkinio tvarkymo funkcija</t>
  </si>
  <si>
    <t>Socialinės paramos mirusiojo artimiesiems administravimas</t>
  </si>
  <si>
    <t>Socialinės paramos mokiniams administravimas</t>
  </si>
  <si>
    <t>Socialinės globos asmenims su sunkia negalia administravimas</t>
  </si>
  <si>
    <t>Socialinė parama mirusiojo artimiesiems</t>
  </si>
  <si>
    <t>Sausio 13-osios dalyvių kompensacijos</t>
  </si>
  <si>
    <t>Socialinė parama mokiniams už įsigytus mokinio reikmenis</t>
  </si>
  <si>
    <t>Socialinės globos teikimas asmenims su sunkia negalia</t>
  </si>
  <si>
    <t>Neveiksnių asmenų būklės peržiūrėjimui užtikrinti</t>
  </si>
  <si>
    <t>Visuomenės sveikatos biuras</t>
  </si>
  <si>
    <t>Socialinė parama mokiniams išlaidoms už įsigytus maisto produktus (4 priedas)</t>
  </si>
  <si>
    <t>Gyventojų registro tvarkymas</t>
  </si>
  <si>
    <t>Archyvinių dokumentų tvarkymas</t>
  </si>
  <si>
    <t>Valstybinės kalbos priežiūra</t>
  </si>
  <si>
    <t>Jaunimo teisių apsauga</t>
  </si>
  <si>
    <t>Civilinės būklės aktų registravimas</t>
  </si>
  <si>
    <t>Pirminė teisinė pagalba</t>
  </si>
  <si>
    <t>Dalyvavimas rengiantis mobilizacijai</t>
  </si>
  <si>
    <t>02.</t>
  </si>
  <si>
    <t>Civilinės saugos funkcijos vykdymas</t>
  </si>
  <si>
    <t>Duomenų teikimas valstybės suteiktos pagalbos registrui</t>
  </si>
  <si>
    <t>Užimtumo didinimo programos administravimas</t>
  </si>
  <si>
    <t xml:space="preserve">Užimtumo didinimo programa </t>
  </si>
  <si>
    <t>Gyvenamosios vietos deklaravimas</t>
  </si>
  <si>
    <t>IŠ VISO (II)</t>
  </si>
  <si>
    <t>IŠ VISO (III)</t>
  </si>
  <si>
    <t>Savivaldybės paskirstomos ugdymo reikmėms skirtos lėšos</t>
  </si>
  <si>
    <t>iš jų Ukmergės šeimų bendruomenė „Sąmoninga tėvystė“</t>
  </si>
  <si>
    <t>Bendrasis ugdymas</t>
  </si>
  <si>
    <t>IŠ VISO (IV)</t>
  </si>
  <si>
    <t>IŠ VISO (V)</t>
  </si>
  <si>
    <t>Ukmergės miesto centro viešųjų erdvių infrastruktūros sutvarkymas I: Ukmergės miesto aikščių, parkų ir skverų su prieigomis  įrengimas (VB)</t>
  </si>
  <si>
    <t>Ukmergės miesto buvusio karinio miestelio ir šalia esančių teritorijų viešųjų erdvių infrastruktūros vystymas (ES)</t>
  </si>
  <si>
    <t>Ukmergės miesto buvusio karinio miestelio ir šalia esančių teritorijų viešųjų erdvių infrastruktūros vystymas (VB)</t>
  </si>
  <si>
    <t>Ukmergės rajono ugdymo įstaigų aplinkos modernizavimas(ES)</t>
  </si>
  <si>
    <t>Ukmergės rajono ugdymo įstaigų aplinkos modernizavimas(VB)</t>
  </si>
  <si>
    <t>Kompleksinių paslaugų šeimai plėtra Ukmergės rajone (ES)</t>
  </si>
  <si>
    <t>Ukmergės rajono savivaldybės administracijos teikiamų paslaugų ir asmenų aptarnavimo kokybės gerinimasUkmergės rajono savivaldybės administracijos teikiamų paslaugų ir asmenų aptarnavimo kokybės gerinimas (ES)</t>
  </si>
  <si>
    <t>IŠ VISO (VI)</t>
  </si>
  <si>
    <t>(6 priedas)</t>
  </si>
  <si>
    <t>IŠ VISO (VIII)</t>
  </si>
  <si>
    <t>Ukmergės m. Šventosios upės pakrantės sutvarkymas (ES)</t>
  </si>
  <si>
    <t>Turizmo maršruto Elektrėnai-Širvintos-Ukmergė informacinės infrastruktūros plėtra (ES)</t>
  </si>
  <si>
    <t>Ukmergės m. Šventosios upės pakrantės sutvarkymas (VB)</t>
  </si>
  <si>
    <t>Vidiškių mstl. viešosios infrastruktūros gerinimas ir plėtra(ES)</t>
  </si>
  <si>
    <t>Vidiškių mstl. viešosios infrastruktūros gerinimas ir plėtra (VB)</t>
  </si>
  <si>
    <t>Ukmergės r. Leonpolio kadastrinės vietovės hidrotechnikos statinio ant Armonos upės ir Deltuvos kadastrinės vietovės tilto per Armonos upę rekonstrukcija (ES)</t>
  </si>
  <si>
    <t>Ukmergės r. Leonpolio kadastrinės vietovės hidrotechnikos statinio ant Armonos upės ir Deltuvos kadastrinės vietovės tilto per Armonos upę rekonstrukcija (VB)</t>
  </si>
  <si>
    <t>Gatvių rekonstravimas Ukmergės mieste III etapas (ES)</t>
  </si>
  <si>
    <t>Ukmergės miesto gatvių apšvietimo modernizavimas (ES)</t>
  </si>
  <si>
    <t>Socialinio būsto plėtra Ukmergės rajono savivaldybėje (ES)</t>
  </si>
  <si>
    <t>Ukmergės miesto Šventosios upės kraštovaizdžio sutvarkymas (ES)</t>
  </si>
  <si>
    <t>Atliekų surinkimo ir tvarkymo sistemos plėtra (ES)</t>
  </si>
  <si>
    <t>Mokinių ugdymosi pasiekimų gerinimas diegiant kokybės krepšelį (ES)</t>
  </si>
  <si>
    <t>Bendruomeninių vaikų globos namų ir vaikų dienos centrų tinklo plėtra Ukmergės rajone (ES)</t>
  </si>
  <si>
    <t>Bendruomeninių paslaugų asmenims su proto negalia infrastruktūros sukūrimas( ES)</t>
  </si>
  <si>
    <t>Žemo slenksčio paslaugų Ukmergės rajone teikimas (ES)</t>
  </si>
  <si>
    <t>Žemo slenksčio paslaugų Ukmergės rajone teikimas (VB)</t>
  </si>
  <si>
    <t>Vlado Šlaito viešoji biblioteka</t>
  </si>
  <si>
    <t xml:space="preserve">   Dokumentams įsigyti</t>
  </si>
  <si>
    <t xml:space="preserve">  Akredituotai vaikų dienos socialinei priežiūrai organizuoti, teikti ir administruoti</t>
  </si>
  <si>
    <t xml:space="preserve">  Ukmergės miesto centro viešųjų erdvių infrastruktūros sutvarkymas I: Ukmergės miesto aikščių, parkų ir skverų su prieigomis  įrengimas (VIPA)</t>
  </si>
  <si>
    <t xml:space="preserve">  Ukmergės miesto buvusio karinio miestelio ir šalia esančių teritorijų viešųjų erdvių infrastruktūros vystymas  (VIPA)</t>
  </si>
  <si>
    <t>Pašilės progimnazijos ikimokyklinio ugdymo skyrius „Šilelis“</t>
  </si>
  <si>
    <t>Susisiekimo infrastruktūros plėtra (Ukmergės miesto Linų gatvės rekonstrukcija ir Kauno gatvės rekonstrukcija, įrengiant žiedinę sankryžą )(SL)</t>
  </si>
  <si>
    <t>Ukmergės miesto gatvių apšvietimo modernizavimas (SL)</t>
  </si>
  <si>
    <t xml:space="preserve">  Neformalaus vaikų švietimo finansavimas</t>
  </si>
  <si>
    <t>Turizmo maršruto Elektrėnai-Širvintos-Ukmergė informacinės infrastruktūros plėtra (SL)</t>
  </si>
  <si>
    <t xml:space="preserve">   iš jų: lėšos pagal Ukmergės rajono savivaldybės tarybos 2019-10-22 sprendimą Nr. 7-148</t>
  </si>
  <si>
    <t xml:space="preserve"> Neįgaliųjų ir pensinio amžiaus gyventojų dantų protezavimo rėmimo programa (VšĮ Ukmergės ligoninė)</t>
  </si>
  <si>
    <t>Bendruomeninių vaikų globos namų ir vaikų dienos centrų tinklo plėtra Ukmergės rajone (SL)</t>
  </si>
  <si>
    <t>Bendruomeninių paslaugų asmenims su proto negalia infrastruktūros sukūrimas (SL)</t>
  </si>
  <si>
    <t xml:space="preserve">  Kultūrinių paslaugų organizavimas kaimo seniūnijose</t>
  </si>
  <si>
    <t xml:space="preserve"> Pašilės progimnazijos ikimokyklinio ugdymo skyrius „Šilelis“</t>
  </si>
  <si>
    <t xml:space="preserve">   Prevencinis projektas ,,Būti savanoriu ugniagesiu - noras padėti artimui"</t>
  </si>
  <si>
    <t>Siesikų dvaro sodybos rūmų tvarkybos darbų projektas  (SL)</t>
  </si>
  <si>
    <t xml:space="preserve"> Ukmergės rajono savivaldybės tarybos</t>
  </si>
  <si>
    <t>2 priedas</t>
  </si>
  <si>
    <t xml:space="preserve">  Globėjų ir įtėvių mokymo ir kosultavimo veikla</t>
  </si>
  <si>
    <t>iš jų darbo užmokesčiui</t>
  </si>
  <si>
    <t xml:space="preserve"> Plėtoti sveiką gyvenseną bei stiprinti sveikos gyvensenos įgūdžius ugdymo įstaigose ir bendruomenėse, vykdyti visuomenės sveikatos stebėseną savivaldybėse</t>
  </si>
  <si>
    <t>Būsto nuomos ar išperkamosios būsto nuomos mokesčių dalies kompensavimas</t>
  </si>
  <si>
    <t>Pasirengimas galimai Astravo AE branduolinei avarijai</t>
  </si>
  <si>
    <t>IŠ VISO (VII)</t>
  </si>
  <si>
    <t xml:space="preserve"> Plėtoti visuomenės psichikos sveikatos paslaugų prieinamumą bei ankstyvojo savižudybių atpažinimo ir kompleksinės pagalbos teikimo sistemą</t>
  </si>
  <si>
    <t xml:space="preserve"> 2022 m. vasario  d. sprendimo Nr. </t>
  </si>
  <si>
    <t>Laboratorinės informacinės sistemos ir Elektroninės asmens sveikatos istorijos palaikymas ir plėtra (VšĮ Ukmergės PSPC)</t>
  </si>
  <si>
    <t>Mobilių sveikatos priežiūros paslaugų plėtra (įskaitant paliatyvios pagalbos paslaugas namuose) (VšĮ Ukmergės PSPC)</t>
  </si>
  <si>
    <t>Teikiamų sveikatos priežiūros paslaugų plėtra kaimiškose vietovėse (VšĮ Ukmergės PSPC)</t>
  </si>
  <si>
    <t>Pastatų ir patalpų modernizavimo programa (VšĮ Ukmergės PSPC)</t>
  </si>
  <si>
    <t xml:space="preserve"> Savivaldybės pastatų bei statinių būtinasis remontas ir avaringumo likvidavimas</t>
  </si>
  <si>
    <t xml:space="preserve"> Ukmergės stadiono futbolo aikštės atnaujinimas (SL)</t>
  </si>
  <si>
    <t xml:space="preserve">  Užugirio (A.Smetonos) dvaro parko tvarkymas</t>
  </si>
  <si>
    <t xml:space="preserve">  Sporto centro paslaugų plėtra</t>
  </si>
  <si>
    <t xml:space="preserve">  Vlado Šlaito viešosios bibliotekos modernizavimas</t>
  </si>
  <si>
    <t xml:space="preserve">  Gatvių rekonstravimas Ukmergės mieste</t>
  </si>
  <si>
    <t xml:space="preserve"> „Ryto“ specialioji mokykla</t>
  </si>
  <si>
    <t>III. SPECIALIOJI TIKSLINĖ DOTACIJA UGDYMO REIKMĖMS FINANSUOTI</t>
  </si>
  <si>
    <t xml:space="preserve">IV. SAVARANKIŠKOS SAVIVALDYBĖS FUNKCIJOS, FINANSUOJAMOS IŠ VALSTYBĖS BIUDŽETO </t>
  </si>
  <si>
    <t>V. SAVARANKIŠKOS SAVIVALDYBĖS FUNKCIJOS, FINANSUOJAMOS IŠ EUROPOS SĄJUNGOS IR KITOS TARPTAUTINĖS FINANSINĖS PARAMOS LĖŠŲ</t>
  </si>
  <si>
    <t>VI. BIUDŽETINIŲ ĮSTAIGŲ VEIKLOS PROGRAMOS, FINANSUOJAMOS IŠ ĮSTAIGŲ GAUTŲ PAJAMŲ</t>
  </si>
  <si>
    <t>VII. FINANSINIŲ ĮSIPAREIGOJIMŲ VYKDYMAS</t>
  </si>
  <si>
    <t>VIII. FINANSINIO TURTO ĮSIGIJIMO IŠLAIDOS</t>
  </si>
  <si>
    <t>IŠ VISO (I-VIII)</t>
  </si>
  <si>
    <t>IŠ VISO ASIGNAVIMŲ  (eil. IŠ VISO (I-VIII) - eil. IŠ VISO (VII) - eil. IŠ VISO (VIII)</t>
  </si>
  <si>
    <t xml:space="preserve">  Būsto šildymo išlaidoms kompensuoti</t>
  </si>
  <si>
    <t>Biudžetinių įstaigų vadovaujančių darbuotojų minimaliems pareiginės algos koeficientams padidinti</t>
  </si>
  <si>
    <t>Socialinę riziką patiriančių vaikų ikimokykliniam ugdymui užtikrinti</t>
  </si>
  <si>
    <t xml:space="preserve"> Kultūros centras</t>
  </si>
  <si>
    <t xml:space="preserve"> Kraštotyros muziejus</t>
  </si>
  <si>
    <t>Pedagoginių darbuotojų darbo užmokesčiui didinti</t>
  </si>
  <si>
    <t>Koordinuotai teikiamų paslaugų vaikams nuo gimimo iki 18 metų ir vaiko atstovams pagal įstatymą koordinavimas</t>
  </si>
  <si>
    <t xml:space="preserve">  Biudžetinių įstaigų vadovaujančių darbuotojų minimaliems pareiginės algos koeficientams padidinti</t>
  </si>
  <si>
    <t>Vaikų lopšelis-darželis „Nykštukas“</t>
  </si>
  <si>
    <t>Vaikų lopšelis-darželis „Žiogelis“</t>
  </si>
  <si>
    <t>Gyventojų skaičiaus stabilizavimo ir augimo programa</t>
  </si>
  <si>
    <t>Aplinkos ir kraštovaizdžio gerinimas</t>
  </si>
  <si>
    <t xml:space="preserve">  Savivaldybės administracija</t>
  </si>
  <si>
    <t xml:space="preserve"> Pirmosios licencijuotos medicinos pagalbos teikimo mokymai</t>
  </si>
  <si>
    <t>Bendradarbystės centro „Spiečius" veiklos užtikrinimas</t>
  </si>
  <si>
    <t xml:space="preserve">Pakrančių sutvarkymo programa </t>
  </si>
  <si>
    <t xml:space="preserve">Būstų nuotekų sistemų prijungimas prie Ukmergės centralizuotų buitinių nuotekų tinklų </t>
  </si>
  <si>
    <t>Dienos socialinės globos paslaugų plėtra prie Ukmergės nestacionarių socialinių paslaugų centro (ES)</t>
  </si>
  <si>
    <t>Medicinos darbuotojų skatinimo ir pritraukimo dirbti į Ukmergės rajono savivaldybės ASPĮ programa</t>
  </si>
  <si>
    <t>Tėvų ir mokyklos sinergija mokant vaikus lietuvių kalbos (rašymo) (ES)</t>
  </si>
  <si>
    <t>iš jų valgyklos, pagalbinių patalpų ir specializuotų kabinetų remontas/įrengimas</t>
  </si>
  <si>
    <t>iš jų grupės remontas</t>
  </si>
  <si>
    <t xml:space="preserve">  iš jų autobuso įsigijimas</t>
  </si>
  <si>
    <t xml:space="preserve">          baseino išlaikymo išlaidos</t>
  </si>
  <si>
    <t>iš jų valgyklos remontas ir aprūpinimas virtuvės įranga</t>
  </si>
  <si>
    <t>Vaikų lopšelis-darželis „Buratinas“</t>
  </si>
  <si>
    <t>Melioracija</t>
  </si>
  <si>
    <t>Melioracijos statinių rekonstravimas</t>
  </si>
  <si>
    <t>Chirurgijos bei Palaikomojo gydymo ir slaugos skyriaus patalpų remonto programa (VšĮ Ukmergės ligoninė)</t>
  </si>
  <si>
    <t>Infrastruktūros plėtros rėmimo programa</t>
  </si>
  <si>
    <t xml:space="preserve">  Asmeninei pagalbai teikti ir administruoti</t>
  </si>
  <si>
    <t>Saulės elektrinės įrengimas, valdymas ir plėtra Ukmergės rajone (SL)</t>
  </si>
  <si>
    <t xml:space="preserve">    iš jų skenavimo technikai įsigyti</t>
  </si>
  <si>
    <t>Ukmergės socialinių paslaugų centras</t>
  </si>
  <si>
    <t>Ukmergės  socialinių paslaugų centras</t>
  </si>
  <si>
    <t xml:space="preserve">  Ukmergės rajono ugdymo įstaigų aplinkos modernizavimas</t>
  </si>
  <si>
    <t xml:space="preserve">   bendrų valstybės paslaugų administravimas</t>
  </si>
  <si>
    <t xml:space="preserve"> Šeimų socialinei priežiūrai</t>
  </si>
  <si>
    <t xml:space="preserve">Paviršinių nuotekų tinklų statyba ir rekonstravimas Ukmergės mieste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</si>
</sst>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6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b/>
      <sz val="18"/>
      <color indexed="54"/>
      <name val="Calibri Light"/>
      <family val="2"/>
      <charset val="186"/>
    </font>
    <font>
      <b/>
      <sz val="10"/>
      <color rgb="FFFF0000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2" fillId="16" borderId="4" applyNumberFormat="0" applyAlignment="0" applyProtection="0"/>
    <xf numFmtId="0" fontId="11" fillId="0" borderId="0" applyNumberFormat="0" applyFill="0" applyBorder="0" applyAlignment="0" applyProtection="0"/>
    <xf numFmtId="0" fontId="13" fillId="7" borderId="5" applyNumberFormat="0" applyAlignment="0" applyProtection="0"/>
    <xf numFmtId="0" fontId="14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2" fillId="22" borderId="6" applyNumberFormat="0" applyFont="0" applyAlignment="0" applyProtection="0"/>
    <xf numFmtId="0" fontId="15" fillId="0" borderId="0" applyNumberFormat="0" applyFill="0" applyBorder="0" applyAlignment="0" applyProtection="0"/>
    <xf numFmtId="0" fontId="16" fillId="16" borderId="5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23" borderId="9" applyNumberFormat="0" applyAlignment="0" applyProtection="0"/>
    <xf numFmtId="0" fontId="2" fillId="0" borderId="0"/>
    <xf numFmtId="0" fontId="1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5" borderId="0" applyNumberFormat="0" applyBorder="0" applyAlignment="0" applyProtection="0"/>
    <xf numFmtId="0" fontId="5" fillId="2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8" borderId="0" applyNumberFormat="0" applyBorder="0" applyAlignment="0" applyProtection="0"/>
    <xf numFmtId="0" fontId="5" fillId="17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20" fillId="0" borderId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3" fillId="7" borderId="5" applyNumberFormat="0" applyAlignment="0" applyProtection="0"/>
    <xf numFmtId="0" fontId="12" fillId="16" borderId="4" applyNumberFormat="0" applyAlignment="0" applyProtection="0"/>
    <xf numFmtId="0" fontId="16" fillId="16" borderId="5" applyNumberFormat="0" applyAlignment="0" applyProtection="0"/>
    <xf numFmtId="0" fontId="31" fillId="0" borderId="28" applyNumberFormat="0" applyFill="0" applyAlignment="0" applyProtection="0"/>
    <xf numFmtId="0" fontId="32" fillId="0" borderId="27" applyNumberFormat="0" applyFill="0" applyAlignment="0" applyProtection="0"/>
    <xf numFmtId="0" fontId="33" fillId="0" borderId="29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9" fillId="23" borderId="9" applyNumberFormat="0" applyAlignment="0" applyProtection="0"/>
    <xf numFmtId="0" fontId="34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9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5" fillId="22" borderId="6" applyNumberFormat="0" applyFont="0" applyAlignment="0" applyProtection="0"/>
    <xf numFmtId="0" fontId="18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0" fillId="4" borderId="0" applyNumberFormat="0" applyBorder="0" applyAlignment="0" applyProtection="0"/>
  </cellStyleXfs>
  <cellXfs count="264">
    <xf numFmtId="0" fontId="0" fillId="0" borderId="0" xfId="0"/>
    <xf numFmtId="0" fontId="20" fillId="0" borderId="0" xfId="0" applyFont="1"/>
    <xf numFmtId="0" fontId="20" fillId="0" borderId="10" xfId="0" applyFont="1" applyFill="1" applyBorder="1"/>
    <xf numFmtId="0" fontId="20" fillId="0" borderId="11" xfId="0" applyFont="1" applyFill="1" applyBorder="1"/>
    <xf numFmtId="0" fontId="22" fillId="0" borderId="0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/>
    </xf>
    <xf numFmtId="0" fontId="20" fillId="0" borderId="22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wrapText="1"/>
    </xf>
    <xf numFmtId="0" fontId="20" fillId="0" borderId="22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right"/>
    </xf>
    <xf numFmtId="0" fontId="22" fillId="0" borderId="14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0" fontId="20" fillId="24" borderId="10" xfId="0" applyFont="1" applyFill="1" applyBorder="1" applyAlignment="1">
      <alignment horizontal="left" wrapText="1"/>
    </xf>
    <xf numFmtId="0" fontId="20" fillId="24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3" fillId="0" borderId="10" xfId="0" applyFont="1" applyFill="1" applyBorder="1"/>
    <xf numFmtId="0" fontId="20" fillId="0" borderId="24" xfId="0" applyFont="1" applyFill="1" applyBorder="1"/>
    <xf numFmtId="0" fontId="20" fillId="0" borderId="10" xfId="0" applyFont="1" applyFill="1" applyBorder="1" applyAlignment="1">
      <alignment wrapText="1"/>
    </xf>
    <xf numFmtId="0" fontId="20" fillId="24" borderId="10" xfId="0" applyFont="1" applyFill="1" applyBorder="1" applyAlignment="1">
      <alignment horizontal="center" wrapText="1"/>
    </xf>
    <xf numFmtId="0" fontId="20" fillId="24" borderId="10" xfId="0" applyFont="1" applyFill="1" applyBorder="1" applyAlignment="1">
      <alignment wrapText="1"/>
    </xf>
    <xf numFmtId="0" fontId="20" fillId="0" borderId="10" xfId="0" applyFont="1" applyFill="1" applyBorder="1" applyAlignment="1"/>
    <xf numFmtId="0" fontId="20" fillId="0" borderId="10" xfId="0" applyFont="1" applyFill="1" applyBorder="1" applyAlignment="1">
      <alignment horizontal="right"/>
    </xf>
    <xf numFmtId="0" fontId="20" fillId="0" borderId="11" xfId="0" applyFont="1" applyFill="1" applyBorder="1" applyAlignment="1">
      <alignment horizontal="left"/>
    </xf>
    <xf numFmtId="0" fontId="23" fillId="0" borderId="10" xfId="0" applyFont="1" applyFill="1" applyBorder="1" applyAlignment="1">
      <alignment horizontal="left"/>
    </xf>
    <xf numFmtId="0" fontId="20" fillId="24" borderId="10" xfId="0" applyFont="1" applyFill="1" applyBorder="1"/>
    <xf numFmtId="0" fontId="23" fillId="0" borderId="23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20" fillId="0" borderId="11" xfId="0" applyFont="1" applyFill="1" applyBorder="1" applyAlignment="1"/>
    <xf numFmtId="0" fontId="21" fillId="0" borderId="16" xfId="0" applyFont="1" applyFill="1" applyBorder="1" applyAlignment="1">
      <alignment horizontal="left"/>
    </xf>
    <xf numFmtId="0" fontId="20" fillId="24" borderId="10" xfId="0" applyFont="1" applyFill="1" applyBorder="1" applyAlignment="1">
      <alignment horizontal="left"/>
    </xf>
    <xf numFmtId="0" fontId="20" fillId="0" borderId="22" xfId="0" applyFont="1" applyFill="1" applyBorder="1" applyAlignment="1">
      <alignment horizontal="center"/>
    </xf>
    <xf numFmtId="0" fontId="20" fillId="24" borderId="22" xfId="0" applyFont="1" applyFill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0" fillId="0" borderId="25" xfId="0" applyFont="1" applyFill="1" applyBorder="1" applyAlignment="1">
      <alignment horizontal="center" wrapText="1"/>
    </xf>
    <xf numFmtId="0" fontId="20" fillId="0" borderId="26" xfId="0" applyFont="1" applyFill="1" applyBorder="1" applyAlignment="1">
      <alignment horizontal="right"/>
    </xf>
    <xf numFmtId="0" fontId="23" fillId="0" borderId="21" xfId="0" applyFont="1" applyFill="1" applyBorder="1" applyAlignment="1">
      <alignment horizontal="center"/>
    </xf>
    <xf numFmtId="0" fontId="20" fillId="24" borderId="22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0" fillId="0" borderId="10" xfId="0" applyFont="1" applyBorder="1" applyAlignment="1">
      <alignment wrapText="1"/>
    </xf>
    <xf numFmtId="0" fontId="20" fillId="24" borderId="10" xfId="0" applyFont="1" applyFill="1" applyBorder="1" applyAlignment="1"/>
    <xf numFmtId="0" fontId="21" fillId="0" borderId="0" xfId="0" applyFont="1"/>
    <xf numFmtId="0" fontId="26" fillId="24" borderId="10" xfId="0" applyFont="1" applyFill="1" applyBorder="1" applyAlignment="1">
      <alignment wrapText="1"/>
    </xf>
    <xf numFmtId="0" fontId="22" fillId="0" borderId="0" xfId="0" applyFont="1"/>
    <xf numFmtId="0" fontId="22" fillId="0" borderId="19" xfId="0" applyFont="1" applyFill="1" applyBorder="1" applyAlignment="1">
      <alignment horizontal="left"/>
    </xf>
    <xf numFmtId="0" fontId="2" fillId="0" borderId="0" xfId="0" applyFont="1"/>
    <xf numFmtId="0" fontId="21" fillId="0" borderId="0" xfId="0" applyFont="1" applyAlignment="1">
      <alignment horizontal="center"/>
    </xf>
    <xf numFmtId="0" fontId="26" fillId="0" borderId="10" xfId="0" applyFont="1" applyFill="1" applyBorder="1" applyAlignment="1">
      <alignment wrapText="1"/>
    </xf>
    <xf numFmtId="164" fontId="20" fillId="0" borderId="0" xfId="0" applyNumberFormat="1" applyFont="1"/>
    <xf numFmtId="0" fontId="26" fillId="0" borderId="10" xfId="0" applyFont="1" applyFill="1" applyBorder="1" applyAlignment="1"/>
    <xf numFmtId="0" fontId="26" fillId="24" borderId="10" xfId="0" applyFont="1" applyFill="1" applyBorder="1" applyAlignment="1">
      <alignment horizontal="left"/>
    </xf>
    <xf numFmtId="0" fontId="26" fillId="24" borderId="10" xfId="0" applyFont="1" applyFill="1" applyBorder="1"/>
    <xf numFmtId="0" fontId="26" fillId="24" borderId="10" xfId="0" applyFont="1" applyFill="1" applyBorder="1" applyAlignment="1">
      <alignment horizontal="center"/>
    </xf>
    <xf numFmtId="0" fontId="26" fillId="24" borderId="10" xfId="0" applyFont="1" applyFill="1" applyBorder="1" applyAlignment="1"/>
    <xf numFmtId="0" fontId="26" fillId="24" borderId="10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/>
    </xf>
    <xf numFmtId="0" fontId="20" fillId="0" borderId="14" xfId="0" applyFont="1" applyBorder="1"/>
    <xf numFmtId="0" fontId="20" fillId="0" borderId="20" xfId="0" applyFont="1" applyBorder="1"/>
    <xf numFmtId="0" fontId="20" fillId="0" borderId="10" xfId="0" applyFont="1" applyBorder="1"/>
    <xf numFmtId="0" fontId="20" fillId="0" borderId="24" xfId="0" applyFont="1" applyBorder="1"/>
    <xf numFmtId="0" fontId="26" fillId="24" borderId="24" xfId="0" applyFont="1" applyFill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14" xfId="0" applyFont="1" applyBorder="1"/>
    <xf numFmtId="0" fontId="20" fillId="0" borderId="20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right"/>
    </xf>
    <xf numFmtId="0" fontId="23" fillId="0" borderId="10" xfId="0" applyFont="1" applyBorder="1" applyAlignment="1">
      <alignment horizontal="left"/>
    </xf>
    <xf numFmtId="0" fontId="23" fillId="0" borderId="10" xfId="0" applyFont="1" applyBorder="1"/>
    <xf numFmtId="0" fontId="21" fillId="0" borderId="14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2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20" fillId="0" borderId="14" xfId="0" applyFont="1" applyBorder="1" applyAlignment="1">
      <alignment horizontal="left"/>
    </xf>
    <xf numFmtId="0" fontId="20" fillId="24" borderId="24" xfId="0" applyFont="1" applyFill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0" fillId="0" borderId="23" xfId="0" applyFont="1" applyBorder="1" applyAlignment="1">
      <alignment horizontal="left"/>
    </xf>
    <xf numFmtId="0" fontId="20" fillId="0" borderId="20" xfId="0" applyFont="1" applyBorder="1" applyAlignment="1">
      <alignment horizontal="left" wrapText="1"/>
    </xf>
    <xf numFmtId="0" fontId="20" fillId="24" borderId="16" xfId="0" applyFont="1" applyFill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24" xfId="0" applyFont="1" applyBorder="1" applyAlignment="1">
      <alignment wrapText="1"/>
    </xf>
    <xf numFmtId="0" fontId="21" fillId="0" borderId="19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2" xfId="0" applyFont="1" applyBorder="1" applyAlignment="1">
      <alignment horizontal="left"/>
    </xf>
    <xf numFmtId="0" fontId="20" fillId="24" borderId="24" xfId="0" applyFont="1" applyFill="1" applyBorder="1" applyAlignment="1">
      <alignment horizontal="left" wrapText="1"/>
    </xf>
    <xf numFmtId="164" fontId="21" fillId="0" borderId="0" xfId="0" applyNumberFormat="1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4" fillId="0" borderId="0" xfId="0" applyFont="1"/>
    <xf numFmtId="0" fontId="20" fillId="24" borderId="0" xfId="0" applyFont="1" applyFill="1"/>
    <xf numFmtId="0" fontId="26" fillId="0" borderId="20" xfId="0" applyFont="1" applyBorder="1" applyAlignment="1">
      <alignment horizontal="left" wrapText="1"/>
    </xf>
    <xf numFmtId="0" fontId="26" fillId="0" borderId="10" xfId="0" applyFont="1" applyBorder="1" applyAlignment="1">
      <alignment wrapText="1"/>
    </xf>
    <xf numFmtId="0" fontId="26" fillId="0" borderId="24" xfId="0" applyFont="1" applyBorder="1" applyAlignment="1">
      <alignment horizontal="left" wrapText="1"/>
    </xf>
    <xf numFmtId="0" fontId="20" fillId="24" borderId="20" xfId="0" applyFont="1" applyFill="1" applyBorder="1" applyAlignment="1">
      <alignment horizontal="left" wrapText="1"/>
    </xf>
    <xf numFmtId="0" fontId="20" fillId="0" borderId="24" xfId="0" applyFont="1" applyBorder="1" applyAlignment="1">
      <alignment horizontal="left" wrapText="1"/>
    </xf>
    <xf numFmtId="0" fontId="26" fillId="24" borderId="20" xfId="0" applyFont="1" applyFill="1" applyBorder="1" applyAlignment="1">
      <alignment horizontal="left" wrapText="1"/>
    </xf>
    <xf numFmtId="164" fontId="21" fillId="0" borderId="32" xfId="0" applyNumberFormat="1" applyFont="1" applyBorder="1"/>
    <xf numFmtId="164" fontId="21" fillId="0" borderId="33" xfId="0" applyNumberFormat="1" applyFont="1" applyBorder="1"/>
    <xf numFmtId="164" fontId="21" fillId="0" borderId="34" xfId="0" applyNumberFormat="1" applyFont="1" applyBorder="1"/>
    <xf numFmtId="164" fontId="20" fillId="0" borderId="34" xfId="0" applyNumberFormat="1" applyFont="1" applyBorder="1"/>
    <xf numFmtId="164" fontId="20" fillId="0" borderId="35" xfId="0" applyNumberFormat="1" applyFont="1" applyBorder="1"/>
    <xf numFmtId="164" fontId="21" fillId="0" borderId="36" xfId="0" applyNumberFormat="1" applyFont="1" applyBorder="1"/>
    <xf numFmtId="164" fontId="21" fillId="0" borderId="37" xfId="0" applyNumberFormat="1" applyFont="1" applyBorder="1"/>
    <xf numFmtId="164" fontId="20" fillId="0" borderId="36" xfId="0" applyNumberFormat="1" applyFont="1" applyBorder="1"/>
    <xf numFmtId="164" fontId="21" fillId="0" borderId="31" xfId="0" applyNumberFormat="1" applyFont="1" applyBorder="1"/>
    <xf numFmtId="164" fontId="20" fillId="24" borderId="34" xfId="0" applyNumberFormat="1" applyFont="1" applyFill="1" applyBorder="1"/>
    <xf numFmtId="164" fontId="21" fillId="0" borderId="19" xfId="0" applyNumberFormat="1" applyFont="1" applyBorder="1"/>
    <xf numFmtId="0" fontId="20" fillId="24" borderId="14" xfId="0" applyFont="1" applyFill="1" applyBorder="1"/>
    <xf numFmtId="164" fontId="20" fillId="0" borderId="33" xfId="0" applyNumberFormat="1" applyFont="1" applyBorder="1"/>
    <xf numFmtId="164" fontId="26" fillId="0" borderId="34" xfId="0" applyNumberFormat="1" applyFont="1" applyBorder="1"/>
    <xf numFmtId="164" fontId="21" fillId="0" borderId="13" xfId="0" applyNumberFormat="1" applyFont="1" applyBorder="1"/>
    <xf numFmtId="2" fontId="21" fillId="0" borderId="38" xfId="0" applyNumberFormat="1" applyFont="1" applyBorder="1"/>
    <xf numFmtId="0" fontId="23" fillId="0" borderId="37" xfId="0" applyFont="1" applyBorder="1"/>
    <xf numFmtId="0" fontId="20" fillId="0" borderId="31" xfId="0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2" fontId="20" fillId="24" borderId="34" xfId="0" applyNumberFormat="1" applyFont="1" applyFill="1" applyBorder="1"/>
    <xf numFmtId="0" fontId="21" fillId="0" borderId="31" xfId="0" applyFont="1" applyBorder="1"/>
    <xf numFmtId="2" fontId="21" fillId="0" borderId="32" xfId="0" applyNumberFormat="1" applyFont="1" applyBorder="1"/>
    <xf numFmtId="164" fontId="20" fillId="24" borderId="35" xfId="0" applyNumberFormat="1" applyFont="1" applyFill="1" applyBorder="1"/>
    <xf numFmtId="165" fontId="20" fillId="24" borderId="35" xfId="0" applyNumberFormat="1" applyFont="1" applyFill="1" applyBorder="1"/>
    <xf numFmtId="0" fontId="21" fillId="0" borderId="39" xfId="0" applyFont="1" applyBorder="1"/>
    <xf numFmtId="164" fontId="26" fillId="24" borderId="39" xfId="0" applyNumberFormat="1" applyFont="1" applyFill="1" applyBorder="1"/>
    <xf numFmtId="164" fontId="20" fillId="24" borderId="39" xfId="0" applyNumberFormat="1" applyFont="1" applyFill="1" applyBorder="1"/>
    <xf numFmtId="164" fontId="20" fillId="0" borderId="31" xfId="0" applyNumberFormat="1" applyFont="1" applyBorder="1"/>
    <xf numFmtId="2" fontId="21" fillId="0" borderId="31" xfId="0" applyNumberFormat="1" applyFont="1" applyBorder="1"/>
    <xf numFmtId="165" fontId="35" fillId="0" borderId="0" xfId="0" applyNumberFormat="1" applyFont="1"/>
    <xf numFmtId="2" fontId="21" fillId="24" borderId="32" xfId="0" applyNumberFormat="1" applyFont="1" applyFill="1" applyBorder="1"/>
    <xf numFmtId="165" fontId="21" fillId="24" borderId="32" xfId="0" applyNumberFormat="1" applyFont="1" applyFill="1" applyBorder="1"/>
    <xf numFmtId="164" fontId="20" fillId="0" borderId="39" xfId="0" applyNumberFormat="1" applyFont="1" applyBorder="1"/>
    <xf numFmtId="165" fontId="20" fillId="0" borderId="35" xfId="0" applyNumberFormat="1" applyFont="1" applyBorder="1"/>
    <xf numFmtId="0" fontId="21" fillId="0" borderId="32" xfId="0" applyFont="1" applyBorder="1"/>
    <xf numFmtId="0" fontId="21" fillId="0" borderId="33" xfId="0" applyFont="1" applyBorder="1"/>
    <xf numFmtId="0" fontId="20" fillId="24" borderId="39" xfId="0" applyFont="1" applyFill="1" applyBorder="1"/>
    <xf numFmtId="0" fontId="20" fillId="0" borderId="39" xfId="0" applyFont="1" applyBorder="1"/>
    <xf numFmtId="164" fontId="21" fillId="24" borderId="34" xfId="0" applyNumberFormat="1" applyFont="1" applyFill="1" applyBorder="1"/>
    <xf numFmtId="2" fontId="20" fillId="0" borderId="34" xfId="0" applyNumberFormat="1" applyFont="1" applyBorder="1"/>
    <xf numFmtId="0" fontId="20" fillId="0" borderId="34" xfId="0" applyFont="1" applyBorder="1"/>
    <xf numFmtId="164" fontId="21" fillId="0" borderId="21" xfId="0" applyNumberFormat="1" applyFont="1" applyBorder="1"/>
    <xf numFmtId="164" fontId="21" fillId="0" borderId="22" xfId="0" applyNumberFormat="1" applyFont="1" applyBorder="1"/>
    <xf numFmtId="164" fontId="20" fillId="0" borderId="22" xfId="0" applyNumberFormat="1" applyFont="1" applyBorder="1"/>
    <xf numFmtId="164" fontId="21" fillId="0" borderId="26" xfId="0" applyNumberFormat="1" applyFont="1" applyBorder="1"/>
    <xf numFmtId="164" fontId="20" fillId="24" borderId="22" xfId="0" applyNumberFormat="1" applyFont="1" applyFill="1" applyBorder="1"/>
    <xf numFmtId="164" fontId="20" fillId="0" borderId="25" xfId="0" applyNumberFormat="1" applyFont="1" applyBorder="1"/>
    <xf numFmtId="164" fontId="20" fillId="0" borderId="26" xfId="0" applyNumberFormat="1" applyFont="1" applyBorder="1"/>
    <xf numFmtId="164" fontId="21" fillId="0" borderId="15" xfId="0" applyNumberFormat="1" applyFont="1" applyBorder="1"/>
    <xf numFmtId="0" fontId="20" fillId="0" borderId="22" xfId="0" applyFont="1" applyBorder="1"/>
    <xf numFmtId="0" fontId="20" fillId="24" borderId="22" xfId="0" applyFont="1" applyFill="1" applyBorder="1"/>
    <xf numFmtId="164" fontId="20" fillId="0" borderId="21" xfId="0" applyNumberFormat="1" applyFont="1" applyBorder="1"/>
    <xf numFmtId="164" fontId="26" fillId="0" borderId="22" xfId="0" applyNumberFormat="1" applyFont="1" applyBorder="1"/>
    <xf numFmtId="2" fontId="21" fillId="0" borderId="17" xfId="0" applyNumberFormat="1" applyFont="1" applyBorder="1"/>
    <xf numFmtId="0" fontId="23" fillId="0" borderId="13" xfId="0" applyFont="1" applyBorder="1"/>
    <xf numFmtId="0" fontId="20" fillId="0" borderId="15" xfId="0" applyFont="1" applyBorder="1"/>
    <xf numFmtId="164" fontId="20" fillId="0" borderId="40" xfId="0" applyNumberFormat="1" applyFont="1" applyBorder="1"/>
    <xf numFmtId="165" fontId="21" fillId="0" borderId="19" xfId="0" applyNumberFormat="1" applyFont="1" applyBorder="1"/>
    <xf numFmtId="165" fontId="21" fillId="0" borderId="21" xfId="0" applyNumberFormat="1" applyFont="1" applyBorder="1"/>
    <xf numFmtId="164" fontId="20" fillId="0" borderId="15" xfId="0" applyNumberFormat="1" applyFont="1" applyBorder="1"/>
    <xf numFmtId="165" fontId="20" fillId="0" borderId="25" xfId="0" applyNumberFormat="1" applyFont="1" applyBorder="1"/>
    <xf numFmtId="0" fontId="21" fillId="0" borderId="19" xfId="0" applyFont="1" applyBorder="1"/>
    <xf numFmtId="0" fontId="21" fillId="0" borderId="21" xfId="0" applyFont="1" applyBorder="1"/>
    <xf numFmtId="0" fontId="21" fillId="0" borderId="40" xfId="0" applyFont="1" applyBorder="1"/>
    <xf numFmtId="0" fontId="20" fillId="0" borderId="40" xfId="0" applyFont="1" applyBorder="1"/>
    <xf numFmtId="2" fontId="21" fillId="0" borderId="19" xfId="0" applyNumberFormat="1" applyFont="1" applyBorder="1"/>
    <xf numFmtId="164" fontId="21" fillId="24" borderId="22" xfId="0" applyNumberFormat="1" applyFont="1" applyFill="1" applyBorder="1"/>
    <xf numFmtId="2" fontId="20" fillId="0" borderId="22" xfId="0" applyNumberFormat="1" applyFont="1" applyBorder="1"/>
    <xf numFmtId="2" fontId="20" fillId="24" borderId="22" xfId="0" applyNumberFormat="1" applyFont="1" applyFill="1" applyBorder="1"/>
    <xf numFmtId="0" fontId="20" fillId="24" borderId="24" xfId="0" applyFont="1" applyFill="1" applyBorder="1" applyAlignment="1">
      <alignment wrapText="1"/>
    </xf>
    <xf numFmtId="164" fontId="20" fillId="24" borderId="31" xfId="0" applyNumberFormat="1" applyFont="1" applyFill="1" applyBorder="1"/>
    <xf numFmtId="165" fontId="20" fillId="24" borderId="34" xfId="0" applyNumberFormat="1" applyFont="1" applyFill="1" applyBorder="1"/>
    <xf numFmtId="0" fontId="20" fillId="0" borderId="14" xfId="0" applyFont="1" applyBorder="1" applyAlignment="1">
      <alignment horizontal="center"/>
    </xf>
    <xf numFmtId="0" fontId="20" fillId="24" borderId="24" xfId="0" applyFont="1" applyFill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8" xfId="0" applyFont="1" applyBorder="1" applyAlignment="1">
      <alignment horizontal="center" wrapText="1"/>
    </xf>
    <xf numFmtId="164" fontId="20" fillId="24" borderId="40" xfId="0" applyNumberFormat="1" applyFont="1" applyFill="1" applyBorder="1"/>
    <xf numFmtId="164" fontId="20" fillId="0" borderId="22" xfId="0" applyNumberFormat="1" applyFont="1" applyFill="1" applyBorder="1"/>
    <xf numFmtId="165" fontId="20" fillId="24" borderId="22" xfId="0" applyNumberFormat="1" applyFont="1" applyFill="1" applyBorder="1"/>
    <xf numFmtId="164" fontId="20" fillId="24" borderId="25" xfId="0" applyNumberFormat="1" applyFont="1" applyFill="1" applyBorder="1"/>
    <xf numFmtId="165" fontId="20" fillId="24" borderId="25" xfId="0" applyNumberFormat="1" applyFont="1" applyFill="1" applyBorder="1"/>
    <xf numFmtId="165" fontId="21" fillId="24" borderId="19" xfId="0" applyNumberFormat="1" applyFont="1" applyFill="1" applyBorder="1"/>
    <xf numFmtId="0" fontId="22" fillId="0" borderId="11" xfId="0" applyFont="1" applyBorder="1" applyAlignment="1">
      <alignment horizontal="center"/>
    </xf>
    <xf numFmtId="164" fontId="26" fillId="24" borderId="34" xfId="0" applyNumberFormat="1" applyFont="1" applyFill="1" applyBorder="1"/>
    <xf numFmtId="164" fontId="28" fillId="24" borderId="35" xfId="0" applyNumberFormat="1" applyFont="1" applyFill="1" applyBorder="1"/>
    <xf numFmtId="0" fontId="21" fillId="0" borderId="36" xfId="0" applyFont="1" applyBorder="1"/>
    <xf numFmtId="0" fontId="20" fillId="24" borderId="34" xfId="0" applyFont="1" applyFill="1" applyBorder="1"/>
    <xf numFmtId="0" fontId="26" fillId="24" borderId="34" xfId="0" applyFont="1" applyFill="1" applyBorder="1"/>
    <xf numFmtId="0" fontId="20" fillId="24" borderId="36" xfId="0" applyFont="1" applyFill="1" applyBorder="1"/>
    <xf numFmtId="0" fontId="21" fillId="0" borderId="38" xfId="0" applyFont="1" applyBorder="1"/>
    <xf numFmtId="164" fontId="21" fillId="0" borderId="39" xfId="0" applyNumberFormat="1" applyFont="1" applyBorder="1"/>
    <xf numFmtId="0" fontId="20" fillId="0" borderId="14" xfId="0" applyFont="1" applyBorder="1" applyAlignment="1">
      <alignment horizontal="center" wrapText="1"/>
    </xf>
    <xf numFmtId="0" fontId="26" fillId="24" borderId="10" xfId="0" applyFont="1" applyFill="1" applyBorder="1" applyAlignment="1">
      <alignment horizontal="center" wrapText="1"/>
    </xf>
    <xf numFmtId="0" fontId="23" fillId="0" borderId="11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0" fillId="0" borderId="18" xfId="0" applyFont="1" applyBorder="1"/>
    <xf numFmtId="164" fontId="26" fillId="24" borderId="22" xfId="0" applyNumberFormat="1" applyFont="1" applyFill="1" applyBorder="1"/>
    <xf numFmtId="0" fontId="21" fillId="0" borderId="26" xfId="0" applyFont="1" applyBorder="1"/>
    <xf numFmtId="0" fontId="26" fillId="24" borderId="22" xfId="0" applyFont="1" applyFill="1" applyBorder="1"/>
    <xf numFmtId="0" fontId="20" fillId="24" borderId="26" xfId="0" applyFont="1" applyFill="1" applyBorder="1"/>
    <xf numFmtId="0" fontId="21" fillId="0" borderId="17" xfId="0" applyFont="1" applyBorder="1"/>
    <xf numFmtId="2" fontId="21" fillId="24" borderId="19" xfId="0" applyNumberFormat="1" applyFont="1" applyFill="1" applyBorder="1"/>
    <xf numFmtId="2" fontId="21" fillId="0" borderId="15" xfId="0" applyNumberFormat="1" applyFont="1" applyBorder="1"/>
    <xf numFmtId="164" fontId="21" fillId="0" borderId="40" xfId="0" applyNumberFormat="1" applyFont="1" applyBorder="1"/>
    <xf numFmtId="0" fontId="22" fillId="0" borderId="20" xfId="0" applyFont="1" applyBorder="1" applyAlignment="1">
      <alignment horizontal="center"/>
    </xf>
    <xf numFmtId="0" fontId="21" fillId="24" borderId="10" xfId="0" applyFont="1" applyFill="1" applyBorder="1" applyAlignment="1">
      <alignment wrapText="1"/>
    </xf>
    <xf numFmtId="0" fontId="29" fillId="0" borderId="10" xfId="0" applyFont="1" applyBorder="1" applyAlignment="1">
      <alignment horizontal="right"/>
    </xf>
    <xf numFmtId="0" fontId="22" fillId="0" borderId="40" xfId="0" applyFont="1" applyFill="1" applyBorder="1" applyAlignment="1">
      <alignment horizontal="center"/>
    </xf>
    <xf numFmtId="0" fontId="20" fillId="0" borderId="25" xfId="0" applyFont="1" applyFill="1" applyBorder="1"/>
    <xf numFmtId="0" fontId="26" fillId="24" borderId="22" xfId="0" applyFont="1" applyFill="1" applyBorder="1" applyAlignment="1">
      <alignment horizontal="center"/>
    </xf>
    <xf numFmtId="0" fontId="20" fillId="0" borderId="25" xfId="0" applyFont="1" applyFill="1" applyBorder="1" applyAlignment="1">
      <alignment horizontal="left"/>
    </xf>
    <xf numFmtId="0" fontId="20" fillId="0" borderId="25" xfId="0" applyFont="1" applyFill="1" applyBorder="1" applyAlignment="1">
      <alignment horizontal="center"/>
    </xf>
    <xf numFmtId="0" fontId="26" fillId="0" borderId="22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164" fontId="22" fillId="0" borderId="15" xfId="0" applyNumberFormat="1" applyFont="1" applyBorder="1"/>
    <xf numFmtId="0" fontId="23" fillId="0" borderId="19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21" fillId="24" borderId="22" xfId="0" applyFont="1" applyFill="1" applyBorder="1" applyAlignment="1">
      <alignment horizontal="center"/>
    </xf>
    <xf numFmtId="0" fontId="20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right"/>
    </xf>
    <xf numFmtId="0" fontId="22" fillId="0" borderId="15" xfId="0" applyFont="1" applyBorder="1"/>
    <xf numFmtId="0" fontId="22" fillId="0" borderId="19" xfId="0" applyFont="1" applyBorder="1"/>
    <xf numFmtId="0" fontId="22" fillId="0" borderId="14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wrapText="1"/>
    </xf>
    <xf numFmtId="0" fontId="26" fillId="0" borderId="0" xfId="0" applyFont="1" applyBorder="1" applyAlignment="1"/>
    <xf numFmtId="0" fontId="26" fillId="0" borderId="31" xfId="0" applyFont="1" applyBorder="1" applyAlignment="1"/>
    <xf numFmtId="0" fontId="20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</cellXfs>
  <cellStyles count="86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20% - Акцент1" xfId="44" xr:uid="{20E29A56-EEDF-40C0-B8D7-A2A34E9F4A07}"/>
    <cellStyle name="20% - Акцент2" xfId="45" xr:uid="{AB3C9D6F-8639-4E1C-8DBD-4E484298DE8C}"/>
    <cellStyle name="20% - Акцент3" xfId="46" xr:uid="{360100FE-31D4-4494-9987-0EEFC7218634}"/>
    <cellStyle name="20% - Акцент4" xfId="47" xr:uid="{C0DA269A-7DC8-4FDD-800E-84CC2F94ED09}"/>
    <cellStyle name="20% - Акцент5" xfId="48" xr:uid="{AC0B27C6-89B2-4D55-A157-53C07315A9A7}"/>
    <cellStyle name="20% - Акцент6" xfId="49" xr:uid="{25427084-D2CD-4694-9F3D-BDBC8473310E}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40% - Акцент1" xfId="50" xr:uid="{6715D120-B89F-4E22-A734-EA53B30FE7C9}"/>
    <cellStyle name="40% - Акцент2" xfId="51" xr:uid="{CFEF35E4-65C8-440E-81CC-D107E0A438C6}"/>
    <cellStyle name="40% - Акцент3" xfId="52" xr:uid="{E42F228A-94FE-49A9-94B6-433EED4AC0AE}"/>
    <cellStyle name="40% - Акцент4" xfId="53" xr:uid="{35FBEE2A-C971-49A7-91F1-CD82827D7820}"/>
    <cellStyle name="40% - Акцент5" xfId="54" xr:uid="{2454567E-6462-4A2B-9676-F8AC2ED460D1}"/>
    <cellStyle name="40% - Акцент6" xfId="55" xr:uid="{79CACE9D-60EF-4B65-BD11-E57CC6A04488}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60% - Акцент1" xfId="56" xr:uid="{10421F91-192A-46FA-BA91-710C65E99CD9}"/>
    <cellStyle name="60% - Акцент2" xfId="57" xr:uid="{6D585851-76D0-4058-8E2E-70871434CD3A}"/>
    <cellStyle name="60% - Акцент3" xfId="58" xr:uid="{94538D7B-7FAF-4ED3-B6C8-3F001DB29781}"/>
    <cellStyle name="60% - Акцент4" xfId="59" xr:uid="{56F1C6B3-6FD9-40C0-BCF2-31C65EBCFD64}"/>
    <cellStyle name="60% - Акцент5" xfId="60" xr:uid="{423F3125-C487-463C-A17C-6FE9E37C6B07}"/>
    <cellStyle name="60% - Акцент6" xfId="61" xr:uid="{F67875BE-0062-40FB-A3DF-082BFD3AF675}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prastas 2" xfId="42" xr:uid="{00000000-0005-0000-0000-00001B000000}"/>
    <cellStyle name="Įprastas 2 2" xfId="62" xr:uid="{4265BF6C-EABF-45EE-BB90-447E18993834}"/>
    <cellStyle name="Įprastas 3" xfId="43" xr:uid="{0DBED0FF-E0DE-4C38-9CD3-8CB9DD02488C}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Paryškinimas 1" xfId="30" builtinId="29" customBuiltin="1"/>
    <cellStyle name="Paryškinimas 2" xfId="31" builtinId="33" customBuiltin="1"/>
    <cellStyle name="Paryškinimas 3" xfId="32" builtinId="37" customBuiltin="1"/>
    <cellStyle name="Paryškinimas 4" xfId="33" builtinId="41" customBuiltin="1"/>
    <cellStyle name="Paryškinimas 5" xfId="34" builtinId="45" customBuiltin="1"/>
    <cellStyle name="Paryškinimas 6" xfId="35" builtinId="49" customBuiltin="1"/>
    <cellStyle name="Pastaba" xfId="36" builtinId="10" customBuiltin="1"/>
    <cellStyle name="Pavadinimas" xfId="37" builtinId="15" customBuiltin="1"/>
    <cellStyle name="Skaičiavimas" xfId="38" builtinId="22" customBuiltin="1"/>
    <cellStyle name="Suma" xfId="39" builtinId="25" customBuiltin="1"/>
    <cellStyle name="Susietas langelis" xfId="40" builtinId="24" customBuiltin="1"/>
    <cellStyle name="Tikrinimo langelis" xfId="41" builtinId="23" customBuiltin="1"/>
    <cellStyle name="Акцент1" xfId="63" xr:uid="{F903D690-6199-4013-AE48-906DED696F49}"/>
    <cellStyle name="Акцент2" xfId="64" xr:uid="{75DB8193-E5BC-4B65-9E94-D5918B00CB68}"/>
    <cellStyle name="Акцент3" xfId="65" xr:uid="{5B079FC8-5933-4DB5-85EE-1C1573EE85E3}"/>
    <cellStyle name="Акцент4" xfId="66" xr:uid="{1F52778A-7BE4-4679-9B98-BB90AA9D3724}"/>
    <cellStyle name="Акцент5" xfId="67" xr:uid="{DFD73A41-741F-4BEF-A36B-47FA476D8C7A}"/>
    <cellStyle name="Акцент6" xfId="68" xr:uid="{666EB704-67CE-4ABF-9154-47228957063D}"/>
    <cellStyle name="Ввод " xfId="69" xr:uid="{D109CB91-464F-478B-A8D4-7253863601FF}"/>
    <cellStyle name="Вывод" xfId="70" xr:uid="{59E9E2E0-76E0-458B-BEC4-EF1C969B4F07}"/>
    <cellStyle name="Вычисление" xfId="71" xr:uid="{1DDF8C67-677A-4F32-9B32-B8669C64A436}"/>
    <cellStyle name="Заголовок 1" xfId="72" xr:uid="{1B95C195-9BAC-432D-97A5-E902C7A50704}"/>
    <cellStyle name="Заголовок 2" xfId="73" xr:uid="{9FEE3E4D-2AFE-4FE3-B335-FE2FB061C84F}"/>
    <cellStyle name="Заголовок 3" xfId="74" xr:uid="{1A1E53B8-9279-4B4B-932D-4BA7690FF093}"/>
    <cellStyle name="Заголовок 4" xfId="75" xr:uid="{F2AB86DB-5728-41D1-8FF1-E720181AA182}"/>
    <cellStyle name="Итог" xfId="76" xr:uid="{C1F88597-1727-4D3E-950F-78D631066C33}"/>
    <cellStyle name="Контрольная ячейка" xfId="77" xr:uid="{0E9F1FC9-73CE-4276-8CBE-1BAD5A5052FD}"/>
    <cellStyle name="Название" xfId="78" xr:uid="{AA21AE1F-958C-42EF-80B2-CED638C70388}"/>
    <cellStyle name="Нейтральный" xfId="79" xr:uid="{768C54F8-2629-47B2-B1CE-4276E6DC6DB1}"/>
    <cellStyle name="Плохой" xfId="80" xr:uid="{DF15BE6D-A097-4098-9926-DB7688135EA2}"/>
    <cellStyle name="Пояснение" xfId="81" xr:uid="{33724FE5-300C-4CD3-83D8-89D587AE8CFC}"/>
    <cellStyle name="Примечание" xfId="82" xr:uid="{95277567-60E2-428F-8011-D441726931FB}"/>
    <cellStyle name="Связанная ячейка" xfId="83" xr:uid="{59A2F22F-DE12-4BF0-9BB3-2FCDC6EFB2EC}"/>
    <cellStyle name="Текст предупреждения" xfId="84" xr:uid="{5F3C2B0C-1C58-43F2-8C4B-1CCB89F9EF0B}"/>
    <cellStyle name="Хороший" xfId="85" xr:uid="{A3D22BC6-05FC-41A4-B288-402DBEB609A7}"/>
  </cellStyles>
  <dxfs count="0"/>
  <tableStyles count="0" defaultTableStyle="TableStyleMedium2" defaultPivotStyle="PivotStyleLight16"/>
  <colors>
    <mruColors>
      <color rgb="FFC4BD97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6"/>
  <sheetViews>
    <sheetView tabSelected="1" zoomScaleNormal="100" workbookViewId="0">
      <pane ySplit="10" topLeftCell="A543" activePane="bottomLeft" state="frozen"/>
      <selection pane="bottomLeft" activeCell="I549" sqref="I549"/>
    </sheetView>
  </sheetViews>
  <sheetFormatPr defaultColWidth="9.140625" defaultRowHeight="12.75" x14ac:dyDescent="0.2"/>
  <cols>
    <col min="1" max="1" width="53.140625" style="1" customWidth="1"/>
    <col min="2" max="2" width="11.85546875" style="1" customWidth="1"/>
    <col min="3" max="3" width="13.140625" style="1" customWidth="1"/>
    <col min="4" max="4" width="14.85546875" style="1" customWidth="1"/>
    <col min="5" max="16384" width="9.140625" style="1"/>
  </cols>
  <sheetData>
    <row r="1" spans="1:4" x14ac:dyDescent="0.2">
      <c r="B1" s="1" t="s">
        <v>261</v>
      </c>
    </row>
    <row r="2" spans="1:4" x14ac:dyDescent="0.2">
      <c r="B2" s="1" t="s">
        <v>270</v>
      </c>
    </row>
    <row r="3" spans="1:4" x14ac:dyDescent="0.2">
      <c r="B3" s="1" t="s">
        <v>262</v>
      </c>
    </row>
    <row r="4" spans="1:4" x14ac:dyDescent="0.2">
      <c r="A4" s="51"/>
      <c r="B4" s="51"/>
      <c r="C4"/>
      <c r="D4"/>
    </row>
    <row r="5" spans="1:4" x14ac:dyDescent="0.2">
      <c r="A5" s="52" t="s">
        <v>147</v>
      </c>
      <c r="B5" s="52"/>
      <c r="C5"/>
      <c r="D5"/>
    </row>
    <row r="6" spans="1:4" ht="13.5" thickBot="1" x14ac:dyDescent="0.25">
      <c r="A6" s="52"/>
      <c r="B6" s="52"/>
      <c r="C6"/>
      <c r="D6"/>
    </row>
    <row r="7" spans="1:4" ht="12.75" customHeight="1" x14ac:dyDescent="0.2">
      <c r="A7" s="252" t="s">
        <v>161</v>
      </c>
      <c r="B7" s="255" t="s">
        <v>162</v>
      </c>
      <c r="C7" s="258" t="s">
        <v>1</v>
      </c>
      <c r="D7" s="252" t="s">
        <v>264</v>
      </c>
    </row>
    <row r="8" spans="1:4" x14ac:dyDescent="0.2">
      <c r="A8" s="253"/>
      <c r="B8" s="256"/>
      <c r="C8" s="259"/>
      <c r="D8" s="261"/>
    </row>
    <row r="9" spans="1:4" x14ac:dyDescent="0.2">
      <c r="A9" s="253"/>
      <c r="B9" s="256"/>
      <c r="C9" s="259"/>
      <c r="D9" s="261"/>
    </row>
    <row r="10" spans="1:4" ht="13.5" thickBot="1" x14ac:dyDescent="0.25">
      <c r="A10" s="254"/>
      <c r="B10" s="257"/>
      <c r="C10" s="260"/>
      <c r="D10" s="262"/>
    </row>
    <row r="11" spans="1:4" ht="35.25" customHeight="1" thickBot="1" x14ac:dyDescent="0.3">
      <c r="A11" s="249" t="s">
        <v>108</v>
      </c>
      <c r="B11" s="250"/>
      <c r="C11" s="250"/>
      <c r="D11" s="251"/>
    </row>
    <row r="12" spans="1:4" ht="14.25" thickBot="1" x14ac:dyDescent="0.3">
      <c r="A12" s="6" t="s">
        <v>2</v>
      </c>
      <c r="B12" s="50"/>
      <c r="C12" s="115">
        <f>SUM(C16:C27)</f>
        <v>496</v>
      </c>
      <c r="D12" s="105">
        <f>SUM(D16:D27)</f>
        <v>0</v>
      </c>
    </row>
    <row r="13" spans="1:4" ht="13.5" x14ac:dyDescent="0.25">
      <c r="A13" s="7"/>
      <c r="B13" s="8"/>
      <c r="C13" s="147"/>
      <c r="D13" s="106"/>
    </row>
    <row r="14" spans="1:4" x14ac:dyDescent="0.2">
      <c r="A14" s="9" t="s">
        <v>3</v>
      </c>
      <c r="B14" s="10"/>
      <c r="C14" s="148"/>
      <c r="D14" s="107"/>
    </row>
    <row r="15" spans="1:4" x14ac:dyDescent="0.2">
      <c r="A15" s="9" t="s">
        <v>4</v>
      </c>
      <c r="B15" s="10"/>
      <c r="C15" s="148"/>
      <c r="D15" s="107"/>
    </row>
    <row r="16" spans="1:4" x14ac:dyDescent="0.2">
      <c r="A16" s="61" t="s">
        <v>6</v>
      </c>
      <c r="B16" s="12" t="s">
        <v>5</v>
      </c>
      <c r="C16" s="149">
        <v>30</v>
      </c>
      <c r="D16" s="108"/>
    </row>
    <row r="17" spans="1:4" x14ac:dyDescent="0.2">
      <c r="A17" s="9" t="s">
        <v>112</v>
      </c>
      <c r="B17" s="12" t="s">
        <v>5</v>
      </c>
      <c r="C17" s="149">
        <v>60</v>
      </c>
      <c r="D17" s="108"/>
    </row>
    <row r="18" spans="1:4" x14ac:dyDescent="0.2">
      <c r="A18" s="9" t="s">
        <v>123</v>
      </c>
      <c r="B18" s="12" t="s">
        <v>5</v>
      </c>
      <c r="C18" s="149">
        <v>35</v>
      </c>
      <c r="D18" s="108"/>
    </row>
    <row r="19" spans="1:4" x14ac:dyDescent="0.2">
      <c r="A19" s="11" t="s">
        <v>300</v>
      </c>
      <c r="B19" s="12" t="s">
        <v>5</v>
      </c>
      <c r="C19" s="149">
        <v>120</v>
      </c>
      <c r="D19" s="108"/>
    </row>
    <row r="20" spans="1:4" x14ac:dyDescent="0.2">
      <c r="A20" s="11" t="s">
        <v>304</v>
      </c>
      <c r="B20" s="12" t="s">
        <v>5</v>
      </c>
      <c r="C20" s="149">
        <v>30</v>
      </c>
      <c r="D20" s="108"/>
    </row>
    <row r="21" spans="1:4" x14ac:dyDescent="0.2">
      <c r="A21" s="9" t="s">
        <v>7</v>
      </c>
      <c r="B21" s="12" t="s">
        <v>5</v>
      </c>
      <c r="C21" s="149">
        <v>13</v>
      </c>
      <c r="D21" s="108"/>
    </row>
    <row r="22" spans="1:4" ht="25.5" x14ac:dyDescent="0.2">
      <c r="A22" s="11" t="s">
        <v>252</v>
      </c>
      <c r="B22" s="12" t="s">
        <v>5</v>
      </c>
      <c r="C22" s="149">
        <v>26</v>
      </c>
      <c r="D22" s="108"/>
    </row>
    <row r="23" spans="1:4" ht="41.25" customHeight="1" x14ac:dyDescent="0.2">
      <c r="A23" s="11" t="s">
        <v>153</v>
      </c>
      <c r="B23" s="12" t="s">
        <v>5</v>
      </c>
      <c r="C23" s="149">
        <v>90</v>
      </c>
      <c r="D23" s="109"/>
    </row>
    <row r="24" spans="1:4" ht="12.75" customHeight="1" x14ac:dyDescent="0.2">
      <c r="A24" s="11" t="s">
        <v>157</v>
      </c>
      <c r="B24" s="12" t="s">
        <v>5</v>
      </c>
      <c r="C24" s="149">
        <v>80</v>
      </c>
      <c r="D24" s="109"/>
    </row>
    <row r="25" spans="1:4" ht="12.75" customHeight="1" x14ac:dyDescent="0.2">
      <c r="A25" s="11"/>
      <c r="B25" s="40"/>
      <c r="C25" s="149"/>
      <c r="D25" s="109"/>
    </row>
    <row r="26" spans="1:4" ht="12.75" customHeight="1" x14ac:dyDescent="0.2">
      <c r="A26" s="2" t="s">
        <v>83</v>
      </c>
      <c r="B26" s="40"/>
      <c r="C26" s="149"/>
      <c r="D26" s="109"/>
    </row>
    <row r="27" spans="1:4" ht="13.5" customHeight="1" x14ac:dyDescent="0.2">
      <c r="A27" s="11" t="s">
        <v>166</v>
      </c>
      <c r="B27" s="12" t="s">
        <v>5</v>
      </c>
      <c r="C27" s="149">
        <v>12</v>
      </c>
      <c r="D27" s="109"/>
    </row>
    <row r="28" spans="1:4" ht="13.5" thickBot="1" x14ac:dyDescent="0.25">
      <c r="A28" s="13"/>
      <c r="B28" s="41"/>
      <c r="C28" s="150"/>
      <c r="D28" s="110"/>
    </row>
    <row r="29" spans="1:4" ht="14.25" thickBot="1" x14ac:dyDescent="0.3">
      <c r="A29" s="14" t="s">
        <v>8</v>
      </c>
      <c r="B29" s="15"/>
      <c r="C29" s="119">
        <f>SUM(C33:C50)</f>
        <v>1078.8000000000002</v>
      </c>
      <c r="D29" s="111">
        <f>SUM(D33:D50)</f>
        <v>474.09999999999991</v>
      </c>
    </row>
    <row r="30" spans="1:4" ht="13.5" x14ac:dyDescent="0.25">
      <c r="A30" s="16"/>
      <c r="B30" s="224"/>
      <c r="C30" s="147"/>
      <c r="D30" s="106"/>
    </row>
    <row r="31" spans="1:4" x14ac:dyDescent="0.2">
      <c r="A31" s="9" t="s">
        <v>3</v>
      </c>
      <c r="B31" s="10"/>
      <c r="C31" s="148"/>
      <c r="D31" s="107"/>
    </row>
    <row r="32" spans="1:4" x14ac:dyDescent="0.2">
      <c r="A32" s="9" t="s">
        <v>4</v>
      </c>
      <c r="B32" s="10"/>
      <c r="C32" s="148"/>
      <c r="D32" s="107"/>
    </row>
    <row r="33" spans="1:4" x14ac:dyDescent="0.2">
      <c r="A33" s="22" t="s">
        <v>113</v>
      </c>
      <c r="B33" s="12" t="s">
        <v>5</v>
      </c>
      <c r="C33" s="149">
        <v>30</v>
      </c>
      <c r="D33" s="108"/>
    </row>
    <row r="34" spans="1:4" ht="12.6" customHeight="1" x14ac:dyDescent="0.2">
      <c r="A34" s="24" t="s">
        <v>301</v>
      </c>
      <c r="B34" s="12" t="s">
        <v>5</v>
      </c>
      <c r="C34" s="149">
        <v>47</v>
      </c>
      <c r="D34" s="108"/>
    </row>
    <row r="35" spans="1:4" ht="24" customHeight="1" x14ac:dyDescent="0.2">
      <c r="A35" s="17" t="s">
        <v>167</v>
      </c>
      <c r="B35" s="38" t="s">
        <v>9</v>
      </c>
      <c r="C35" s="151">
        <v>45</v>
      </c>
      <c r="D35" s="108"/>
    </row>
    <row r="36" spans="1:4" x14ac:dyDescent="0.2">
      <c r="A36" s="9" t="s">
        <v>10</v>
      </c>
      <c r="B36" s="37" t="s">
        <v>9</v>
      </c>
      <c r="C36" s="149">
        <v>6</v>
      </c>
      <c r="D36" s="108"/>
    </row>
    <row r="37" spans="1:4" x14ac:dyDescent="0.2">
      <c r="A37" s="9" t="s">
        <v>11</v>
      </c>
      <c r="B37" s="10"/>
      <c r="C37" s="149"/>
      <c r="D37" s="108"/>
    </row>
    <row r="38" spans="1:4" x14ac:dyDescent="0.2">
      <c r="A38" s="9" t="s">
        <v>4</v>
      </c>
      <c r="B38" s="10"/>
      <c r="C38" s="149"/>
      <c r="D38" s="108"/>
    </row>
    <row r="39" spans="1:4" x14ac:dyDescent="0.2">
      <c r="A39" s="2" t="s">
        <v>12</v>
      </c>
      <c r="B39" s="37" t="s">
        <v>13</v>
      </c>
      <c r="C39" s="149">
        <v>104.6</v>
      </c>
      <c r="D39" s="108">
        <v>54.1</v>
      </c>
    </row>
    <row r="40" spans="1:4" x14ac:dyDescent="0.2">
      <c r="A40" s="2" t="s">
        <v>14</v>
      </c>
      <c r="B40" s="37" t="s">
        <v>13</v>
      </c>
      <c r="C40" s="149">
        <v>63</v>
      </c>
      <c r="D40" s="108">
        <v>36.5</v>
      </c>
    </row>
    <row r="41" spans="1:4" x14ac:dyDescent="0.2">
      <c r="A41" s="2" t="s">
        <v>15</v>
      </c>
      <c r="B41" s="37" t="s">
        <v>13</v>
      </c>
      <c r="C41" s="149">
        <v>63.5</v>
      </c>
      <c r="D41" s="108">
        <v>32.799999999999997</v>
      </c>
    </row>
    <row r="42" spans="1:4" x14ac:dyDescent="0.2">
      <c r="A42" s="2" t="s">
        <v>16</v>
      </c>
      <c r="B42" s="37" t="s">
        <v>13</v>
      </c>
      <c r="C42" s="149">
        <v>103.5</v>
      </c>
      <c r="D42" s="108">
        <v>51.4</v>
      </c>
    </row>
    <row r="43" spans="1:4" x14ac:dyDescent="0.2">
      <c r="A43" s="2" t="s">
        <v>17</v>
      </c>
      <c r="B43" s="37" t="s">
        <v>13</v>
      </c>
      <c r="C43" s="149">
        <v>86.8</v>
      </c>
      <c r="D43" s="108">
        <v>44.6</v>
      </c>
    </row>
    <row r="44" spans="1:4" x14ac:dyDescent="0.2">
      <c r="A44" s="2" t="s">
        <v>18</v>
      </c>
      <c r="B44" s="37" t="s">
        <v>13</v>
      </c>
      <c r="C44" s="149">
        <v>77.599999999999994</v>
      </c>
      <c r="D44" s="108">
        <v>41.9</v>
      </c>
    </row>
    <row r="45" spans="1:4" x14ac:dyDescent="0.2">
      <c r="A45" s="2" t="s">
        <v>19</v>
      </c>
      <c r="B45" s="37" t="s">
        <v>13</v>
      </c>
      <c r="C45" s="149">
        <v>96.2</v>
      </c>
      <c r="D45" s="108">
        <v>45</v>
      </c>
    </row>
    <row r="46" spans="1:4" x14ac:dyDescent="0.2">
      <c r="A46" s="2" t="s">
        <v>20</v>
      </c>
      <c r="B46" s="37" t="s">
        <v>13</v>
      </c>
      <c r="C46" s="149">
        <v>87.8</v>
      </c>
      <c r="D46" s="108">
        <v>55.9</v>
      </c>
    </row>
    <row r="47" spans="1:4" ht="12" customHeight="1" x14ac:dyDescent="0.2">
      <c r="A47" s="2" t="s">
        <v>21</v>
      </c>
      <c r="B47" s="37" t="s">
        <v>13</v>
      </c>
      <c r="C47" s="149">
        <v>66.2</v>
      </c>
      <c r="D47" s="108">
        <v>29.5</v>
      </c>
    </row>
    <row r="48" spans="1:4" x14ac:dyDescent="0.2">
      <c r="A48" s="2" t="s">
        <v>22</v>
      </c>
      <c r="B48" s="37" t="s">
        <v>13</v>
      </c>
      <c r="C48" s="149">
        <v>69.599999999999994</v>
      </c>
      <c r="D48" s="108">
        <v>34.4</v>
      </c>
    </row>
    <row r="49" spans="1:4" x14ac:dyDescent="0.2">
      <c r="A49" s="2" t="s">
        <v>23</v>
      </c>
      <c r="B49" s="37" t="s">
        <v>13</v>
      </c>
      <c r="C49" s="149">
        <v>82</v>
      </c>
      <c r="D49" s="108">
        <v>48</v>
      </c>
    </row>
    <row r="50" spans="1:4" x14ac:dyDescent="0.2">
      <c r="A50" s="21" t="s">
        <v>302</v>
      </c>
      <c r="B50" s="37" t="s">
        <v>13</v>
      </c>
      <c r="C50" s="152">
        <v>50</v>
      </c>
      <c r="D50" s="109"/>
    </row>
    <row r="51" spans="1:4" ht="13.5" thickBot="1" x14ac:dyDescent="0.25">
      <c r="A51" s="3"/>
      <c r="B51" s="225"/>
      <c r="C51" s="153"/>
      <c r="D51" s="112"/>
    </row>
    <row r="52" spans="1:4" ht="14.25" thickBot="1" x14ac:dyDescent="0.3">
      <c r="A52" s="14" t="s">
        <v>24</v>
      </c>
      <c r="B52" s="15"/>
      <c r="C52" s="154">
        <f>SUM(C56:C94)</f>
        <v>4495.1000000000013</v>
      </c>
      <c r="D52" s="113">
        <f>SUM(D56:D94)</f>
        <v>0</v>
      </c>
    </row>
    <row r="53" spans="1:4" ht="13.5" x14ac:dyDescent="0.25">
      <c r="A53" s="16"/>
      <c r="B53" s="224"/>
      <c r="C53" s="147"/>
      <c r="D53" s="106"/>
    </row>
    <row r="54" spans="1:4" x14ac:dyDescent="0.2">
      <c r="A54" s="9" t="s">
        <v>3</v>
      </c>
      <c r="B54" s="10"/>
      <c r="C54" s="148"/>
      <c r="D54" s="107"/>
    </row>
    <row r="55" spans="1:4" x14ac:dyDescent="0.2">
      <c r="A55" s="36" t="s">
        <v>4</v>
      </c>
      <c r="B55" s="10"/>
      <c r="C55" s="148"/>
      <c r="D55" s="107"/>
    </row>
    <row r="56" spans="1:4" x14ac:dyDescent="0.2">
      <c r="A56" s="36" t="s">
        <v>114</v>
      </c>
      <c r="B56" s="37" t="s">
        <v>5</v>
      </c>
      <c r="C56" s="155">
        <v>855</v>
      </c>
      <c r="D56" s="108"/>
    </row>
    <row r="57" spans="1:4" ht="38.25" x14ac:dyDescent="0.2">
      <c r="A57" s="17" t="s">
        <v>249</v>
      </c>
      <c r="B57" s="37" t="s">
        <v>5</v>
      </c>
      <c r="C57" s="155">
        <v>308.3</v>
      </c>
      <c r="D57" s="108"/>
    </row>
    <row r="58" spans="1:4" ht="14.25" customHeight="1" x14ac:dyDescent="0.2">
      <c r="A58" s="24" t="s">
        <v>250</v>
      </c>
      <c r="B58" s="37" t="s">
        <v>13</v>
      </c>
      <c r="C58" s="155">
        <v>403</v>
      </c>
      <c r="D58" s="108"/>
    </row>
    <row r="59" spans="1:4" ht="13.15" customHeight="1" x14ac:dyDescent="0.2">
      <c r="A59" s="24" t="s">
        <v>127</v>
      </c>
      <c r="B59" s="37" t="s">
        <v>13</v>
      </c>
      <c r="C59" s="155">
        <v>260</v>
      </c>
      <c r="D59" s="108"/>
    </row>
    <row r="60" spans="1:4" ht="28.9" customHeight="1" x14ac:dyDescent="0.2">
      <c r="A60" s="22" t="s">
        <v>25</v>
      </c>
      <c r="B60" s="12" t="s">
        <v>5</v>
      </c>
      <c r="C60" s="155">
        <v>350</v>
      </c>
      <c r="D60" s="108"/>
    </row>
    <row r="61" spans="1:4" ht="26.25" customHeight="1" x14ac:dyDescent="0.2">
      <c r="A61" s="22" t="s">
        <v>26</v>
      </c>
      <c r="B61" s="12" t="s">
        <v>27</v>
      </c>
      <c r="C61" s="156">
        <v>200</v>
      </c>
      <c r="D61" s="108"/>
    </row>
    <row r="62" spans="1:4" ht="26.25" customHeight="1" x14ac:dyDescent="0.2">
      <c r="A62" s="22" t="s">
        <v>28</v>
      </c>
      <c r="B62" s="12" t="s">
        <v>29</v>
      </c>
      <c r="C62" s="156">
        <v>240</v>
      </c>
      <c r="D62" s="108"/>
    </row>
    <row r="63" spans="1:4" ht="25.5" x14ac:dyDescent="0.2">
      <c r="A63" s="11" t="s">
        <v>275</v>
      </c>
      <c r="B63" s="37" t="s">
        <v>13</v>
      </c>
      <c r="C63" s="149">
        <v>200</v>
      </c>
      <c r="D63" s="108"/>
    </row>
    <row r="64" spans="1:4" ht="25.5" x14ac:dyDescent="0.2">
      <c r="A64" s="11" t="s">
        <v>134</v>
      </c>
      <c r="B64" s="37" t="s">
        <v>13</v>
      </c>
      <c r="C64" s="149">
        <v>10</v>
      </c>
      <c r="D64" s="108"/>
    </row>
    <row r="65" spans="1:4" x14ac:dyDescent="0.2">
      <c r="A65" s="17" t="s">
        <v>172</v>
      </c>
      <c r="B65" s="37" t="s">
        <v>13</v>
      </c>
      <c r="C65" s="149">
        <v>55</v>
      </c>
      <c r="D65" s="108"/>
    </row>
    <row r="66" spans="1:4" ht="12.75" customHeight="1" x14ac:dyDescent="0.2">
      <c r="A66" s="17" t="s">
        <v>30</v>
      </c>
      <c r="B66" s="38" t="s">
        <v>13</v>
      </c>
      <c r="C66" s="151">
        <v>190</v>
      </c>
      <c r="D66" s="108"/>
    </row>
    <row r="67" spans="1:4" ht="27.6" customHeight="1" x14ac:dyDescent="0.2">
      <c r="A67" s="17" t="s">
        <v>31</v>
      </c>
      <c r="B67" s="43" t="s">
        <v>5</v>
      </c>
      <c r="C67" s="149">
        <v>130</v>
      </c>
      <c r="D67" s="108"/>
    </row>
    <row r="68" spans="1:4" x14ac:dyDescent="0.2">
      <c r="A68" s="46" t="s">
        <v>32</v>
      </c>
      <c r="B68" s="38" t="s">
        <v>5</v>
      </c>
      <c r="C68" s="149">
        <v>90</v>
      </c>
      <c r="D68" s="108"/>
    </row>
    <row r="69" spans="1:4" x14ac:dyDescent="0.2">
      <c r="A69" s="59" t="s">
        <v>169</v>
      </c>
      <c r="B69" s="226" t="s">
        <v>13</v>
      </c>
      <c r="C69" s="149">
        <v>150</v>
      </c>
      <c r="D69" s="108"/>
    </row>
    <row r="70" spans="1:4" ht="12.75" customHeight="1" x14ac:dyDescent="0.2">
      <c r="A70" s="24" t="s">
        <v>33</v>
      </c>
      <c r="B70" s="38" t="s">
        <v>5</v>
      </c>
      <c r="C70" s="151">
        <v>50</v>
      </c>
      <c r="D70" s="108"/>
    </row>
    <row r="71" spans="1:4" ht="12.75" customHeight="1" x14ac:dyDescent="0.2">
      <c r="A71" s="11" t="s">
        <v>34</v>
      </c>
      <c r="B71" s="37" t="s">
        <v>13</v>
      </c>
      <c r="C71" s="149">
        <v>50</v>
      </c>
      <c r="D71" s="108"/>
    </row>
    <row r="72" spans="1:4" s="49" customFormat="1" ht="12.75" customHeight="1" x14ac:dyDescent="0.25">
      <c r="A72" s="17" t="s">
        <v>128</v>
      </c>
      <c r="B72" s="38" t="s">
        <v>13</v>
      </c>
      <c r="C72" s="149">
        <v>203.8</v>
      </c>
      <c r="D72" s="114"/>
    </row>
    <row r="73" spans="1:4" s="49" customFormat="1" ht="12.75" customHeight="1" x14ac:dyDescent="0.25">
      <c r="A73" s="24" t="s">
        <v>319</v>
      </c>
      <c r="B73" s="38" t="s">
        <v>5</v>
      </c>
      <c r="C73" s="149">
        <v>50</v>
      </c>
      <c r="D73" s="114"/>
    </row>
    <row r="74" spans="1:4" x14ac:dyDescent="0.2">
      <c r="A74" s="9" t="s">
        <v>35</v>
      </c>
      <c r="B74" s="37" t="s">
        <v>13</v>
      </c>
      <c r="C74" s="149">
        <v>20</v>
      </c>
      <c r="D74" s="108"/>
    </row>
    <row r="75" spans="1:4" x14ac:dyDescent="0.2">
      <c r="A75" s="36" t="s">
        <v>111</v>
      </c>
      <c r="B75" s="38" t="s">
        <v>5</v>
      </c>
      <c r="C75" s="149">
        <v>86</v>
      </c>
      <c r="D75" s="114"/>
    </row>
    <row r="76" spans="1:4" x14ac:dyDescent="0.2">
      <c r="A76" s="36" t="s">
        <v>321</v>
      </c>
      <c r="B76" s="38" t="s">
        <v>13</v>
      </c>
      <c r="C76" s="149">
        <v>54</v>
      </c>
      <c r="D76" s="114"/>
    </row>
    <row r="77" spans="1:4" x14ac:dyDescent="0.2">
      <c r="A77" s="36"/>
      <c r="B77" s="38"/>
      <c r="C77" s="149"/>
      <c r="D77" s="114"/>
    </row>
    <row r="78" spans="1:4" x14ac:dyDescent="0.2">
      <c r="A78" s="2" t="s">
        <v>36</v>
      </c>
      <c r="B78" s="38"/>
      <c r="C78" s="149"/>
      <c r="D78" s="114"/>
    </row>
    <row r="79" spans="1:4" x14ac:dyDescent="0.2">
      <c r="A79" s="11" t="s">
        <v>129</v>
      </c>
      <c r="B79" s="38" t="s">
        <v>40</v>
      </c>
      <c r="C79" s="149">
        <v>235</v>
      </c>
      <c r="D79" s="108"/>
    </row>
    <row r="80" spans="1:4" x14ac:dyDescent="0.2">
      <c r="A80" s="9"/>
      <c r="B80" s="37"/>
      <c r="C80" s="149"/>
      <c r="D80" s="108"/>
    </row>
    <row r="81" spans="1:4" x14ac:dyDescent="0.2">
      <c r="A81" s="9" t="s">
        <v>37</v>
      </c>
      <c r="B81" s="37"/>
      <c r="C81" s="149"/>
      <c r="D81" s="108"/>
    </row>
    <row r="82" spans="1:4" x14ac:dyDescent="0.2">
      <c r="A82" s="9" t="s">
        <v>4</v>
      </c>
      <c r="B82" s="37"/>
      <c r="C82" s="149"/>
      <c r="D82" s="108"/>
    </row>
    <row r="83" spans="1:4" x14ac:dyDescent="0.2">
      <c r="A83" s="2" t="s">
        <v>12</v>
      </c>
      <c r="B83" s="37" t="s">
        <v>13</v>
      </c>
      <c r="C83" s="149">
        <v>16.100000000000001</v>
      </c>
      <c r="D83" s="108"/>
    </row>
    <row r="84" spans="1:4" x14ac:dyDescent="0.2">
      <c r="A84" s="2" t="s">
        <v>14</v>
      </c>
      <c r="B84" s="37" t="s">
        <v>13</v>
      </c>
      <c r="C84" s="149">
        <v>8</v>
      </c>
      <c r="D84" s="108"/>
    </row>
    <row r="85" spans="1:4" x14ac:dyDescent="0.2">
      <c r="A85" s="2" t="s">
        <v>15</v>
      </c>
      <c r="B85" s="37" t="s">
        <v>13</v>
      </c>
      <c r="C85" s="149">
        <v>7.3</v>
      </c>
      <c r="D85" s="108"/>
    </row>
    <row r="86" spans="1:4" x14ac:dyDescent="0.2">
      <c r="A86" s="2" t="s">
        <v>16</v>
      </c>
      <c r="B86" s="37" t="s">
        <v>13</v>
      </c>
      <c r="C86" s="149">
        <v>7.3</v>
      </c>
      <c r="D86" s="108"/>
    </row>
    <row r="87" spans="1:4" x14ac:dyDescent="0.2">
      <c r="A87" s="2" t="s">
        <v>17</v>
      </c>
      <c r="B87" s="37" t="s">
        <v>13</v>
      </c>
      <c r="C87" s="149">
        <v>10.6</v>
      </c>
      <c r="D87" s="108"/>
    </row>
    <row r="88" spans="1:4" x14ac:dyDescent="0.2">
      <c r="A88" s="2" t="s">
        <v>18</v>
      </c>
      <c r="B88" s="37" t="s">
        <v>13</v>
      </c>
      <c r="C88" s="149">
        <v>7.1</v>
      </c>
      <c r="D88" s="108"/>
    </row>
    <row r="89" spans="1:4" x14ac:dyDescent="0.2">
      <c r="A89" s="2" t="s">
        <v>19</v>
      </c>
      <c r="B89" s="37" t="s">
        <v>13</v>
      </c>
      <c r="C89" s="149">
        <v>13</v>
      </c>
      <c r="D89" s="108"/>
    </row>
    <row r="90" spans="1:4" x14ac:dyDescent="0.2">
      <c r="A90" s="2" t="s">
        <v>20</v>
      </c>
      <c r="B90" s="37" t="s">
        <v>13</v>
      </c>
      <c r="C90" s="149">
        <v>10.5</v>
      </c>
      <c r="D90" s="108"/>
    </row>
    <row r="91" spans="1:4" x14ac:dyDescent="0.2">
      <c r="A91" s="2" t="s">
        <v>21</v>
      </c>
      <c r="B91" s="37" t="s">
        <v>13</v>
      </c>
      <c r="C91" s="149">
        <v>19</v>
      </c>
      <c r="D91" s="108"/>
    </row>
    <row r="92" spans="1:4" x14ac:dyDescent="0.2">
      <c r="A92" s="2" t="s">
        <v>22</v>
      </c>
      <c r="B92" s="37" t="s">
        <v>13</v>
      </c>
      <c r="C92" s="149">
        <v>7.9</v>
      </c>
      <c r="D92" s="108"/>
    </row>
    <row r="93" spans="1:4" x14ac:dyDescent="0.2">
      <c r="A93" s="2" t="s">
        <v>23</v>
      </c>
      <c r="B93" s="37" t="s">
        <v>13</v>
      </c>
      <c r="C93" s="149">
        <v>8.1999999999999993</v>
      </c>
      <c r="D93" s="108"/>
    </row>
    <row r="94" spans="1:4" x14ac:dyDescent="0.2">
      <c r="A94" s="2" t="s">
        <v>36</v>
      </c>
      <c r="B94" s="37" t="s">
        <v>13</v>
      </c>
      <c r="C94" s="149">
        <v>190</v>
      </c>
      <c r="D94" s="108"/>
    </row>
    <row r="95" spans="1:4" ht="13.5" thickBot="1" x14ac:dyDescent="0.25">
      <c r="A95" s="3"/>
      <c r="B95" s="225"/>
      <c r="C95" s="150"/>
      <c r="D95" s="110"/>
    </row>
    <row r="96" spans="1:4" ht="14.25" thickBot="1" x14ac:dyDescent="0.3">
      <c r="A96" s="14" t="s">
        <v>38</v>
      </c>
      <c r="B96" s="15"/>
      <c r="C96" s="154">
        <f>SUM(C100:C113)-C103</f>
        <v>1751.2</v>
      </c>
      <c r="D96" s="113">
        <f>SUM(D100:D113)-D103</f>
        <v>104.6</v>
      </c>
    </row>
    <row r="97" spans="1:4" ht="13.5" x14ac:dyDescent="0.25">
      <c r="A97" s="16"/>
      <c r="B97" s="224"/>
      <c r="C97" s="147"/>
      <c r="D97" s="106"/>
    </row>
    <row r="98" spans="1:4" x14ac:dyDescent="0.2">
      <c r="A98" s="9" t="s">
        <v>3</v>
      </c>
      <c r="B98" s="10"/>
      <c r="C98" s="148"/>
      <c r="D98" s="107"/>
    </row>
    <row r="99" spans="1:4" x14ac:dyDescent="0.2">
      <c r="A99" s="9" t="s">
        <v>4</v>
      </c>
      <c r="B99" s="10"/>
      <c r="C99" s="148"/>
      <c r="D99" s="107"/>
    </row>
    <row r="100" spans="1:4" ht="25.5" x14ac:dyDescent="0.2">
      <c r="A100" s="17" t="s">
        <v>39</v>
      </c>
      <c r="B100" s="43" t="s">
        <v>40</v>
      </c>
      <c r="C100" s="151">
        <v>115</v>
      </c>
      <c r="D100" s="114"/>
    </row>
    <row r="101" spans="1:4" x14ac:dyDescent="0.2">
      <c r="A101" s="36" t="s">
        <v>155</v>
      </c>
      <c r="B101" s="38" t="s">
        <v>13</v>
      </c>
      <c r="C101" s="151">
        <v>15</v>
      </c>
      <c r="D101" s="114"/>
    </row>
    <row r="102" spans="1:4" ht="12.75" customHeight="1" x14ac:dyDescent="0.2">
      <c r="A102" s="17" t="s">
        <v>41</v>
      </c>
      <c r="B102" s="43" t="s">
        <v>40</v>
      </c>
      <c r="C102" s="151">
        <v>954</v>
      </c>
      <c r="D102" s="108"/>
    </row>
    <row r="103" spans="1:4" ht="28.5" customHeight="1" x14ac:dyDescent="0.2">
      <c r="A103" s="17" t="s">
        <v>253</v>
      </c>
      <c r="B103" s="43" t="s">
        <v>40</v>
      </c>
      <c r="C103" s="151">
        <v>75</v>
      </c>
      <c r="D103" s="108"/>
    </row>
    <row r="104" spans="1:4" ht="12.75" customHeight="1" x14ac:dyDescent="0.2">
      <c r="A104" s="36" t="s">
        <v>42</v>
      </c>
      <c r="B104" s="38" t="s">
        <v>40</v>
      </c>
      <c r="C104" s="151">
        <v>167.2</v>
      </c>
      <c r="D104" s="108">
        <v>104.6</v>
      </c>
    </row>
    <row r="105" spans="1:4" ht="12.75" customHeight="1" x14ac:dyDescent="0.2">
      <c r="A105" s="17" t="s">
        <v>125</v>
      </c>
      <c r="B105" s="38" t="s">
        <v>40</v>
      </c>
      <c r="C105" s="151">
        <v>20</v>
      </c>
      <c r="D105" s="108"/>
    </row>
    <row r="106" spans="1:4" ht="12.75" customHeight="1" x14ac:dyDescent="0.2">
      <c r="A106" s="17" t="s">
        <v>43</v>
      </c>
      <c r="B106" s="43" t="s">
        <v>40</v>
      </c>
      <c r="C106" s="151">
        <v>100</v>
      </c>
      <c r="D106" s="108"/>
    </row>
    <row r="107" spans="1:4" ht="12.75" customHeight="1" x14ac:dyDescent="0.2">
      <c r="A107" s="17" t="s">
        <v>328</v>
      </c>
      <c r="B107" s="43" t="s">
        <v>40</v>
      </c>
      <c r="C107" s="151">
        <v>35</v>
      </c>
      <c r="D107" s="114"/>
    </row>
    <row r="108" spans="1:4" ht="14.25" customHeight="1" x14ac:dyDescent="0.2">
      <c r="A108" s="11" t="s">
        <v>149</v>
      </c>
      <c r="B108" s="12" t="s">
        <v>40</v>
      </c>
      <c r="C108" s="151">
        <v>25</v>
      </c>
      <c r="D108" s="114"/>
    </row>
    <row r="109" spans="1:4" x14ac:dyDescent="0.2">
      <c r="A109" s="11" t="s">
        <v>168</v>
      </c>
      <c r="B109" s="12" t="s">
        <v>40</v>
      </c>
      <c r="C109" s="151">
        <v>40</v>
      </c>
      <c r="D109" s="114"/>
    </row>
    <row r="110" spans="1:4" x14ac:dyDescent="0.2">
      <c r="A110" s="59" t="s">
        <v>44</v>
      </c>
      <c r="B110" s="37" t="s">
        <v>40</v>
      </c>
      <c r="C110" s="151">
        <v>20</v>
      </c>
      <c r="D110" s="108"/>
    </row>
    <row r="111" spans="1:4" x14ac:dyDescent="0.2">
      <c r="A111" s="44"/>
      <c r="B111" s="12"/>
      <c r="C111" s="151"/>
      <c r="D111" s="108"/>
    </row>
    <row r="112" spans="1:4" x14ac:dyDescent="0.2">
      <c r="A112" s="9" t="s">
        <v>36</v>
      </c>
      <c r="B112" s="37"/>
      <c r="C112" s="151"/>
      <c r="D112" s="108"/>
    </row>
    <row r="113" spans="1:4" x14ac:dyDescent="0.2">
      <c r="A113" s="25" t="s">
        <v>45</v>
      </c>
      <c r="B113" s="37" t="s">
        <v>40</v>
      </c>
      <c r="C113" s="151">
        <v>260</v>
      </c>
      <c r="D113" s="108"/>
    </row>
    <row r="114" spans="1:4" ht="13.5" thickBot="1" x14ac:dyDescent="0.25">
      <c r="A114" s="27"/>
      <c r="B114" s="227"/>
      <c r="C114" s="150"/>
      <c r="D114" s="110"/>
    </row>
    <row r="115" spans="1:4" ht="14.25" thickBot="1" x14ac:dyDescent="0.3">
      <c r="A115" s="31" t="s">
        <v>46</v>
      </c>
      <c r="B115" s="15"/>
      <c r="C115" s="115">
        <f>SUM(C119:C176)-C164-C155-C157-C136-C163</f>
        <v>8713.6999999999989</v>
      </c>
      <c r="D115" s="105">
        <f t="shared" ref="D115" si="0">SUM(D119:D176)-D164-D155-D157-D136-D163</f>
        <v>6378.3</v>
      </c>
    </row>
    <row r="116" spans="1:4" ht="13.5" x14ac:dyDescent="0.25">
      <c r="A116" s="7"/>
      <c r="B116" s="224"/>
      <c r="C116" s="147"/>
      <c r="D116" s="106"/>
    </row>
    <row r="117" spans="1:4" x14ac:dyDescent="0.2">
      <c r="A117" s="9" t="s">
        <v>3</v>
      </c>
      <c r="B117" s="10"/>
      <c r="C117" s="148"/>
      <c r="D117" s="107"/>
    </row>
    <row r="118" spans="1:4" x14ac:dyDescent="0.2">
      <c r="A118" s="9" t="s">
        <v>4</v>
      </c>
      <c r="B118" s="10"/>
      <c r="C118" s="148"/>
      <c r="D118" s="107"/>
    </row>
    <row r="119" spans="1:4" x14ac:dyDescent="0.2">
      <c r="A119" s="25" t="s">
        <v>47</v>
      </c>
      <c r="B119" s="37" t="s">
        <v>27</v>
      </c>
      <c r="C119" s="149">
        <v>20</v>
      </c>
      <c r="D119" s="108"/>
    </row>
    <row r="120" spans="1:4" ht="28.5" customHeight="1" x14ac:dyDescent="0.2">
      <c r="A120" s="22" t="s">
        <v>48</v>
      </c>
      <c r="B120" s="37" t="s">
        <v>27</v>
      </c>
      <c r="C120" s="149">
        <v>25</v>
      </c>
      <c r="D120" s="108"/>
    </row>
    <row r="121" spans="1:4" x14ac:dyDescent="0.2">
      <c r="A121" s="55" t="s">
        <v>150</v>
      </c>
      <c r="B121" s="37" t="s">
        <v>27</v>
      </c>
      <c r="C121" s="149">
        <v>40</v>
      </c>
      <c r="D121" s="108"/>
    </row>
    <row r="122" spans="1:4" ht="50.25" customHeight="1" x14ac:dyDescent="0.2">
      <c r="A122" s="22" t="s">
        <v>175</v>
      </c>
      <c r="B122" s="37" t="s">
        <v>27</v>
      </c>
      <c r="C122" s="149">
        <v>50</v>
      </c>
      <c r="D122" s="108"/>
    </row>
    <row r="123" spans="1:4" ht="12.75" customHeight="1" x14ac:dyDescent="0.2">
      <c r="A123" s="22" t="s">
        <v>49</v>
      </c>
      <c r="B123" s="37" t="s">
        <v>27</v>
      </c>
      <c r="C123" s="149">
        <v>50</v>
      </c>
      <c r="D123" s="108"/>
    </row>
    <row r="124" spans="1:4" ht="12.75" customHeight="1" x14ac:dyDescent="0.2">
      <c r="A124" s="53" t="s">
        <v>170</v>
      </c>
      <c r="B124" s="37" t="s">
        <v>27</v>
      </c>
      <c r="C124" s="149">
        <v>11</v>
      </c>
      <c r="D124" s="108"/>
    </row>
    <row r="125" spans="1:4" x14ac:dyDescent="0.2">
      <c r="A125" s="25" t="s">
        <v>50</v>
      </c>
      <c r="B125" s="37" t="s">
        <v>9</v>
      </c>
      <c r="C125" s="149">
        <v>16</v>
      </c>
      <c r="D125" s="108"/>
    </row>
    <row r="126" spans="1:4" ht="27" customHeight="1" x14ac:dyDescent="0.2">
      <c r="A126" s="24" t="s">
        <v>51</v>
      </c>
      <c r="B126" s="43" t="s">
        <v>9</v>
      </c>
      <c r="C126" s="149">
        <v>151.4</v>
      </c>
      <c r="D126" s="108"/>
    </row>
    <row r="127" spans="1:4" x14ac:dyDescent="0.2">
      <c r="A127" s="9" t="s">
        <v>52</v>
      </c>
      <c r="B127" s="37" t="s">
        <v>27</v>
      </c>
      <c r="C127" s="149">
        <v>174</v>
      </c>
      <c r="D127" s="108">
        <v>151.80000000000001</v>
      </c>
    </row>
    <row r="128" spans="1:4" x14ac:dyDescent="0.2">
      <c r="A128" s="26"/>
      <c r="B128" s="37"/>
      <c r="C128" s="149"/>
      <c r="D128" s="108"/>
    </row>
    <row r="129" spans="1:4" x14ac:dyDescent="0.2">
      <c r="A129" s="28" t="s">
        <v>53</v>
      </c>
      <c r="B129" s="37"/>
      <c r="C129" s="149"/>
      <c r="D129" s="108"/>
    </row>
    <row r="130" spans="1:4" x14ac:dyDescent="0.2">
      <c r="A130" s="20" t="s">
        <v>54</v>
      </c>
      <c r="B130" s="37"/>
      <c r="C130" s="149"/>
      <c r="D130" s="108"/>
    </row>
    <row r="131" spans="1:4" x14ac:dyDescent="0.2">
      <c r="A131" s="2" t="s">
        <v>0</v>
      </c>
      <c r="B131" s="37"/>
      <c r="C131" s="149"/>
      <c r="D131" s="108"/>
    </row>
    <row r="132" spans="1:4" x14ac:dyDescent="0.2">
      <c r="A132" s="2" t="s">
        <v>115</v>
      </c>
      <c r="B132" s="37" t="s">
        <v>27</v>
      </c>
      <c r="C132" s="149">
        <v>338.8</v>
      </c>
      <c r="D132" s="108">
        <v>311.10000000000002</v>
      </c>
    </row>
    <row r="133" spans="1:4" x14ac:dyDescent="0.2">
      <c r="A133" s="2" t="s">
        <v>116</v>
      </c>
      <c r="B133" s="37" t="s">
        <v>27</v>
      </c>
      <c r="C133" s="149">
        <v>504.2</v>
      </c>
      <c r="D133" s="108">
        <v>424.3</v>
      </c>
    </row>
    <row r="134" spans="1:4" x14ac:dyDescent="0.2">
      <c r="A134" s="2" t="s">
        <v>117</v>
      </c>
      <c r="B134" s="37" t="s">
        <v>27</v>
      </c>
      <c r="C134" s="149">
        <v>381.2</v>
      </c>
      <c r="D134" s="108">
        <v>317.10000000000002</v>
      </c>
    </row>
    <row r="135" spans="1:4" x14ac:dyDescent="0.2">
      <c r="A135" s="2" t="s">
        <v>118</v>
      </c>
      <c r="B135" s="37" t="s">
        <v>27</v>
      </c>
      <c r="C135" s="149">
        <v>427</v>
      </c>
      <c r="D135" s="108">
        <v>358.6</v>
      </c>
    </row>
    <row r="136" spans="1:4" x14ac:dyDescent="0.2">
      <c r="A136" s="2" t="s">
        <v>311</v>
      </c>
      <c r="B136" s="37" t="s">
        <v>27</v>
      </c>
      <c r="C136" s="149">
        <v>20</v>
      </c>
      <c r="D136" s="108"/>
    </row>
    <row r="137" spans="1:4" x14ac:dyDescent="0.2">
      <c r="A137" s="2" t="s">
        <v>151</v>
      </c>
      <c r="B137" s="37" t="s">
        <v>27</v>
      </c>
      <c r="C137" s="149">
        <v>392.4</v>
      </c>
      <c r="D137" s="108">
        <v>343.9</v>
      </c>
    </row>
    <row r="138" spans="1:4" x14ac:dyDescent="0.2">
      <c r="A138" s="2" t="s">
        <v>119</v>
      </c>
      <c r="B138" s="37" t="s">
        <v>27</v>
      </c>
      <c r="C138" s="149">
        <v>363.8</v>
      </c>
      <c r="D138" s="108">
        <v>329.1</v>
      </c>
    </row>
    <row r="139" spans="1:4" x14ac:dyDescent="0.2">
      <c r="A139" s="2" t="s">
        <v>258</v>
      </c>
      <c r="B139" s="37" t="s">
        <v>27</v>
      </c>
      <c r="C139" s="149">
        <v>245</v>
      </c>
      <c r="D139" s="108">
        <v>220.6</v>
      </c>
    </row>
    <row r="140" spans="1:4" x14ac:dyDescent="0.2">
      <c r="A140" s="2"/>
      <c r="B140" s="37"/>
      <c r="C140" s="149"/>
      <c r="D140" s="108"/>
    </row>
    <row r="141" spans="1:4" x14ac:dyDescent="0.2">
      <c r="A141" s="20" t="s">
        <v>106</v>
      </c>
      <c r="B141" s="37"/>
      <c r="C141" s="149"/>
      <c r="D141" s="108"/>
    </row>
    <row r="142" spans="1:4" s="47" customFormat="1" x14ac:dyDescent="0.2">
      <c r="A142" s="2" t="s">
        <v>55</v>
      </c>
      <c r="B142" s="37" t="s">
        <v>27</v>
      </c>
      <c r="C142" s="149">
        <v>189.5</v>
      </c>
      <c r="D142" s="108">
        <v>127.9</v>
      </c>
    </row>
    <row r="143" spans="1:4" s="47" customFormat="1" x14ac:dyDescent="0.2">
      <c r="A143" s="2" t="s">
        <v>56</v>
      </c>
      <c r="B143" s="37" t="s">
        <v>27</v>
      </c>
      <c r="C143" s="149">
        <v>185.5</v>
      </c>
      <c r="D143" s="108">
        <v>116.8</v>
      </c>
    </row>
    <row r="144" spans="1:4" s="47" customFormat="1" x14ac:dyDescent="0.2">
      <c r="A144" s="2" t="s">
        <v>57</v>
      </c>
      <c r="B144" s="37" t="s">
        <v>27</v>
      </c>
      <c r="C144" s="149">
        <v>228.4</v>
      </c>
      <c r="D144" s="108">
        <v>169.8</v>
      </c>
    </row>
    <row r="145" spans="1:4" s="47" customFormat="1" x14ac:dyDescent="0.2">
      <c r="A145" s="2" t="s">
        <v>58</v>
      </c>
      <c r="B145" s="37" t="s">
        <v>27</v>
      </c>
      <c r="C145" s="149">
        <v>254.1</v>
      </c>
      <c r="D145" s="108">
        <v>181.6</v>
      </c>
    </row>
    <row r="146" spans="1:4" s="47" customFormat="1" x14ac:dyDescent="0.2">
      <c r="A146" s="2" t="s">
        <v>100</v>
      </c>
      <c r="B146" s="37" t="s">
        <v>27</v>
      </c>
      <c r="C146" s="149">
        <v>260.3</v>
      </c>
      <c r="D146" s="108">
        <v>198.4</v>
      </c>
    </row>
    <row r="147" spans="1:4" s="47" customFormat="1" x14ac:dyDescent="0.2">
      <c r="A147" s="2" t="s">
        <v>174</v>
      </c>
      <c r="B147" s="37" t="s">
        <v>27</v>
      </c>
      <c r="C147" s="149">
        <v>302.89999999999998</v>
      </c>
      <c r="D147" s="108">
        <v>249.2</v>
      </c>
    </row>
    <row r="148" spans="1:4" s="47" customFormat="1" x14ac:dyDescent="0.2">
      <c r="A148" s="2" t="s">
        <v>102</v>
      </c>
      <c r="B148" s="37" t="s">
        <v>27</v>
      </c>
      <c r="C148" s="149">
        <v>407.4</v>
      </c>
      <c r="D148" s="108">
        <v>267.7</v>
      </c>
    </row>
    <row r="149" spans="1:4" s="47" customFormat="1" x14ac:dyDescent="0.2">
      <c r="A149" s="29" t="s">
        <v>152</v>
      </c>
      <c r="B149" s="37" t="s">
        <v>27</v>
      </c>
      <c r="C149" s="149">
        <v>324.60000000000002</v>
      </c>
      <c r="D149" s="108">
        <v>211.5</v>
      </c>
    </row>
    <row r="150" spans="1:4" s="47" customFormat="1" x14ac:dyDescent="0.2">
      <c r="A150" s="29" t="s">
        <v>171</v>
      </c>
      <c r="B150" s="37" t="s">
        <v>27</v>
      </c>
      <c r="C150" s="149">
        <v>425.6</v>
      </c>
      <c r="D150" s="108">
        <v>299.10000000000002</v>
      </c>
    </row>
    <row r="151" spans="1:4" s="47" customFormat="1" x14ac:dyDescent="0.2">
      <c r="A151" s="29" t="s">
        <v>103</v>
      </c>
      <c r="B151" s="37" t="s">
        <v>27</v>
      </c>
      <c r="C151" s="149">
        <v>296.7</v>
      </c>
      <c r="D151" s="108">
        <v>180.6</v>
      </c>
    </row>
    <row r="152" spans="1:4" s="47" customFormat="1" x14ac:dyDescent="0.2">
      <c r="A152" s="29" t="s">
        <v>59</v>
      </c>
      <c r="B152" s="37" t="s">
        <v>27</v>
      </c>
      <c r="C152" s="149">
        <v>105.1</v>
      </c>
      <c r="D152" s="108">
        <v>69.900000000000006</v>
      </c>
    </row>
    <row r="153" spans="1:4" s="47" customFormat="1" x14ac:dyDescent="0.2">
      <c r="A153" s="2" t="s">
        <v>104</v>
      </c>
      <c r="B153" s="37" t="s">
        <v>27</v>
      </c>
      <c r="C153" s="149">
        <v>183.2</v>
      </c>
      <c r="D153" s="108">
        <v>131.80000000000001</v>
      </c>
    </row>
    <row r="154" spans="1:4" s="47" customFormat="1" x14ac:dyDescent="0.2">
      <c r="A154" s="29" t="s">
        <v>105</v>
      </c>
      <c r="B154" s="38" t="s">
        <v>27</v>
      </c>
      <c r="C154" s="151">
        <v>340.5</v>
      </c>
      <c r="D154" s="114">
        <v>171.1</v>
      </c>
    </row>
    <row r="155" spans="1:4" s="47" customFormat="1" x14ac:dyDescent="0.2">
      <c r="A155" s="116" t="s">
        <v>314</v>
      </c>
      <c r="B155" s="38" t="s">
        <v>27</v>
      </c>
      <c r="C155" s="151">
        <v>90</v>
      </c>
      <c r="D155" s="114"/>
    </row>
    <row r="156" spans="1:4" x14ac:dyDescent="0.2">
      <c r="A156" s="29" t="s">
        <v>120</v>
      </c>
      <c r="B156" s="38" t="s">
        <v>27</v>
      </c>
      <c r="C156" s="151">
        <v>248.1</v>
      </c>
      <c r="D156" s="114">
        <v>96.7</v>
      </c>
    </row>
    <row r="157" spans="1:4" ht="25.5" x14ac:dyDescent="0.2">
      <c r="A157" s="24" t="s">
        <v>310</v>
      </c>
      <c r="B157" s="38" t="s">
        <v>27</v>
      </c>
      <c r="C157" s="151">
        <v>150</v>
      </c>
      <c r="D157" s="114"/>
    </row>
    <row r="158" spans="1:4" x14ac:dyDescent="0.2">
      <c r="A158" s="2"/>
      <c r="B158" s="37"/>
      <c r="C158" s="149"/>
      <c r="D158" s="108"/>
    </row>
    <row r="159" spans="1:4" x14ac:dyDescent="0.2">
      <c r="A159" s="20" t="s">
        <v>60</v>
      </c>
      <c r="B159" s="37"/>
      <c r="C159" s="149"/>
      <c r="D159" s="108"/>
    </row>
    <row r="160" spans="1:4" x14ac:dyDescent="0.2">
      <c r="A160" s="2" t="s">
        <v>0</v>
      </c>
      <c r="B160" s="37"/>
      <c r="C160" s="149"/>
      <c r="D160" s="108"/>
    </row>
    <row r="161" spans="1:4" s="47" customFormat="1" x14ac:dyDescent="0.2">
      <c r="A161" s="2" t="s">
        <v>61</v>
      </c>
      <c r="B161" s="37" t="s">
        <v>27</v>
      </c>
      <c r="C161" s="149">
        <v>769.9</v>
      </c>
      <c r="D161" s="108">
        <v>746.2</v>
      </c>
    </row>
    <row r="162" spans="1:4" s="47" customFormat="1" x14ac:dyDescent="0.2">
      <c r="A162" s="29" t="s">
        <v>62</v>
      </c>
      <c r="B162" s="37" t="s">
        <v>27</v>
      </c>
      <c r="C162" s="149">
        <v>705.8</v>
      </c>
      <c r="D162" s="108">
        <v>585.79999999999995</v>
      </c>
    </row>
    <row r="163" spans="1:4" s="47" customFormat="1" x14ac:dyDescent="0.2">
      <c r="A163" s="29" t="s">
        <v>312</v>
      </c>
      <c r="B163" s="37" t="s">
        <v>27</v>
      </c>
      <c r="C163" s="149">
        <v>40</v>
      </c>
      <c r="D163" s="108"/>
    </row>
    <row r="164" spans="1:4" x14ac:dyDescent="0.2">
      <c r="A164" s="29" t="s">
        <v>313</v>
      </c>
      <c r="B164" s="38" t="s">
        <v>27</v>
      </c>
      <c r="C164" s="151">
        <v>73</v>
      </c>
      <c r="D164" s="114">
        <v>72</v>
      </c>
    </row>
    <row r="165" spans="1:4" x14ac:dyDescent="0.2">
      <c r="A165" s="46"/>
      <c r="B165" s="37"/>
      <c r="C165" s="149"/>
      <c r="D165" s="108"/>
    </row>
    <row r="166" spans="1:4" x14ac:dyDescent="0.2">
      <c r="A166" s="29" t="s">
        <v>131</v>
      </c>
      <c r="B166" s="37"/>
      <c r="C166" s="149"/>
      <c r="D166" s="108"/>
    </row>
    <row r="167" spans="1:4" x14ac:dyDescent="0.2">
      <c r="A167" s="29" t="s">
        <v>145</v>
      </c>
      <c r="B167" s="37"/>
      <c r="C167" s="149"/>
      <c r="D167" s="108"/>
    </row>
    <row r="168" spans="1:4" x14ac:dyDescent="0.2">
      <c r="A168" s="29" t="s">
        <v>63</v>
      </c>
      <c r="B168" s="37" t="s">
        <v>27</v>
      </c>
      <c r="C168" s="149">
        <v>139.30000000000001</v>
      </c>
      <c r="D168" s="108">
        <v>117.7</v>
      </c>
    </row>
    <row r="169" spans="1:4" x14ac:dyDescent="0.2">
      <c r="A169" s="24" t="s">
        <v>137</v>
      </c>
      <c r="B169" s="37" t="s">
        <v>27</v>
      </c>
      <c r="C169" s="149">
        <v>4</v>
      </c>
      <c r="D169" s="108"/>
    </row>
    <row r="170" spans="1:4" ht="26.25" customHeight="1" x14ac:dyDescent="0.2">
      <c r="A170" s="22" t="s">
        <v>135</v>
      </c>
      <c r="B170" s="37" t="s">
        <v>27</v>
      </c>
      <c r="C170" s="149">
        <v>12</v>
      </c>
      <c r="D170" s="108"/>
    </row>
    <row r="171" spans="1:4" ht="26.25" customHeight="1" x14ac:dyDescent="0.2">
      <c r="A171" s="22" t="s">
        <v>136</v>
      </c>
      <c r="B171" s="37" t="s">
        <v>27</v>
      </c>
      <c r="C171" s="149">
        <v>37</v>
      </c>
      <c r="D171" s="108"/>
    </row>
    <row r="172" spans="1:4" ht="13.5" customHeight="1" x14ac:dyDescent="0.2">
      <c r="A172" s="24"/>
      <c r="B172" s="37"/>
      <c r="C172" s="149"/>
      <c r="D172" s="108"/>
    </row>
    <row r="173" spans="1:4" x14ac:dyDescent="0.2">
      <c r="A173" s="20" t="s">
        <v>64</v>
      </c>
      <c r="B173" s="37"/>
      <c r="C173" s="149"/>
      <c r="D173" s="108"/>
    </row>
    <row r="174" spans="1:4" x14ac:dyDescent="0.2">
      <c r="A174" s="2" t="s">
        <v>0</v>
      </c>
      <c r="B174" s="37"/>
      <c r="C174" s="149"/>
      <c r="D174" s="108"/>
    </row>
    <row r="175" spans="1:4" ht="26.25" customHeight="1" x14ac:dyDescent="0.2">
      <c r="A175" s="24" t="s">
        <v>65</v>
      </c>
      <c r="B175" s="38" t="s">
        <v>27</v>
      </c>
      <c r="C175" s="151">
        <v>100</v>
      </c>
      <c r="D175" s="108"/>
    </row>
    <row r="176" spans="1:4" ht="12.75" customHeight="1" x14ac:dyDescent="0.2">
      <c r="A176" s="22" t="s">
        <v>66</v>
      </c>
      <c r="B176" s="37" t="s">
        <v>27</v>
      </c>
      <c r="C176" s="149">
        <v>4</v>
      </c>
      <c r="D176" s="108"/>
    </row>
    <row r="177" spans="1:4" ht="13.5" thickBot="1" x14ac:dyDescent="0.25">
      <c r="A177" s="3"/>
      <c r="B177" s="228"/>
      <c r="C177" s="153"/>
      <c r="D177" s="112"/>
    </row>
    <row r="178" spans="1:4" ht="14.25" thickBot="1" x14ac:dyDescent="0.3">
      <c r="A178" s="31" t="s">
        <v>67</v>
      </c>
      <c r="B178" s="15"/>
      <c r="C178" s="115">
        <f>SUM(C182:C229)</f>
        <v>4612.7000000000007</v>
      </c>
      <c r="D178" s="105">
        <f>SUM(D182:D229)</f>
        <v>1858.2</v>
      </c>
    </row>
    <row r="179" spans="1:4" x14ac:dyDescent="0.2">
      <c r="A179" s="30"/>
      <c r="B179" s="42"/>
      <c r="C179" s="157"/>
      <c r="D179" s="117"/>
    </row>
    <row r="180" spans="1:4" x14ac:dyDescent="0.2">
      <c r="A180" s="9" t="s">
        <v>3</v>
      </c>
      <c r="B180" s="37"/>
      <c r="C180" s="149"/>
      <c r="D180" s="108"/>
    </row>
    <row r="181" spans="1:4" x14ac:dyDescent="0.2">
      <c r="A181" s="9" t="s">
        <v>4</v>
      </c>
      <c r="B181" s="37"/>
      <c r="C181" s="149"/>
      <c r="D181" s="108"/>
    </row>
    <row r="182" spans="1:4" ht="24.75" customHeight="1" x14ac:dyDescent="0.2">
      <c r="A182" s="24" t="s">
        <v>271</v>
      </c>
      <c r="B182" s="12" t="s">
        <v>68</v>
      </c>
      <c r="C182" s="149">
        <v>14.2</v>
      </c>
      <c r="D182" s="108"/>
    </row>
    <row r="183" spans="1:4" ht="27.6" customHeight="1" x14ac:dyDescent="0.2">
      <c r="A183" s="48" t="s">
        <v>272</v>
      </c>
      <c r="B183" s="12" t="s">
        <v>68</v>
      </c>
      <c r="C183" s="149">
        <v>25</v>
      </c>
      <c r="D183" s="108"/>
    </row>
    <row r="184" spans="1:4" ht="24.75" customHeight="1" x14ac:dyDescent="0.2">
      <c r="A184" s="24" t="s">
        <v>273</v>
      </c>
      <c r="B184" s="12" t="s">
        <v>68</v>
      </c>
      <c r="C184" s="149">
        <v>14</v>
      </c>
      <c r="D184" s="108"/>
    </row>
    <row r="185" spans="1:4" ht="24.75" customHeight="1" x14ac:dyDescent="0.2">
      <c r="A185" s="24" t="s">
        <v>178</v>
      </c>
      <c r="B185" s="12" t="s">
        <v>68</v>
      </c>
      <c r="C185" s="149">
        <v>40</v>
      </c>
      <c r="D185" s="108"/>
    </row>
    <row r="186" spans="1:4" ht="13.15" customHeight="1" x14ac:dyDescent="0.2">
      <c r="A186" s="24" t="s">
        <v>274</v>
      </c>
      <c r="B186" s="12" t="s">
        <v>68</v>
      </c>
      <c r="C186" s="149">
        <v>50</v>
      </c>
      <c r="D186" s="108"/>
    </row>
    <row r="187" spans="1:4" ht="24.75" customHeight="1" x14ac:dyDescent="0.2">
      <c r="A187" s="48" t="s">
        <v>318</v>
      </c>
      <c r="B187" s="12" t="s">
        <v>68</v>
      </c>
      <c r="C187" s="149">
        <v>80</v>
      </c>
      <c r="D187" s="108"/>
    </row>
    <row r="188" spans="1:4" ht="24" customHeight="1" x14ac:dyDescent="0.2">
      <c r="A188" s="53" t="s">
        <v>254</v>
      </c>
      <c r="B188" s="12" t="s">
        <v>29</v>
      </c>
      <c r="C188" s="149">
        <v>15</v>
      </c>
      <c r="D188" s="108"/>
    </row>
    <row r="189" spans="1:4" ht="25.5" customHeight="1" x14ac:dyDescent="0.2">
      <c r="A189" s="24" t="s">
        <v>308</v>
      </c>
      <c r="B189" s="12" t="s">
        <v>68</v>
      </c>
      <c r="C189" s="149">
        <v>80.400000000000006</v>
      </c>
      <c r="D189" s="108"/>
    </row>
    <row r="190" spans="1:4" x14ac:dyDescent="0.2">
      <c r="A190" s="61" t="s">
        <v>70</v>
      </c>
      <c r="B190" s="12" t="s">
        <v>68</v>
      </c>
      <c r="C190" s="149">
        <v>18.100000000000001</v>
      </c>
      <c r="D190" s="108">
        <v>17.899999999999999</v>
      </c>
    </row>
    <row r="191" spans="1:4" x14ac:dyDescent="0.2">
      <c r="A191" s="57" t="s">
        <v>69</v>
      </c>
      <c r="B191" s="43" t="s">
        <v>29</v>
      </c>
      <c r="C191" s="149">
        <v>171</v>
      </c>
      <c r="D191" s="108">
        <v>140</v>
      </c>
    </row>
    <row r="192" spans="1:4" ht="25.9" customHeight="1" x14ac:dyDescent="0.2">
      <c r="A192" s="22" t="s">
        <v>255</v>
      </c>
      <c r="B192" s="12" t="s">
        <v>29</v>
      </c>
      <c r="C192" s="149">
        <v>130</v>
      </c>
      <c r="D192" s="108"/>
    </row>
    <row r="193" spans="1:4" ht="27.6" customHeight="1" x14ac:dyDescent="0.2">
      <c r="A193" s="45" t="s">
        <v>256</v>
      </c>
      <c r="B193" s="43" t="s">
        <v>29</v>
      </c>
      <c r="C193" s="149">
        <v>24</v>
      </c>
      <c r="D193" s="108"/>
    </row>
    <row r="194" spans="1:4" ht="25.5" x14ac:dyDescent="0.2">
      <c r="A194" s="100" t="s">
        <v>138</v>
      </c>
      <c r="B194" s="43" t="s">
        <v>29</v>
      </c>
      <c r="C194" s="149">
        <v>79</v>
      </c>
      <c r="D194" s="108"/>
    </row>
    <row r="195" spans="1:4" x14ac:dyDescent="0.2">
      <c r="A195" s="24" t="s">
        <v>124</v>
      </c>
      <c r="B195" s="43" t="s">
        <v>29</v>
      </c>
      <c r="C195" s="149">
        <v>380</v>
      </c>
      <c r="D195" s="108"/>
    </row>
    <row r="196" spans="1:4" x14ac:dyDescent="0.2">
      <c r="A196" s="2" t="s">
        <v>71</v>
      </c>
      <c r="B196" s="12" t="s">
        <v>29</v>
      </c>
      <c r="C196" s="149">
        <v>180</v>
      </c>
      <c r="D196" s="108"/>
    </row>
    <row r="197" spans="1:4" x14ac:dyDescent="0.2">
      <c r="A197" s="2" t="s">
        <v>122</v>
      </c>
      <c r="B197" s="12" t="s">
        <v>29</v>
      </c>
      <c r="C197" s="149">
        <v>240</v>
      </c>
      <c r="D197" s="108"/>
    </row>
    <row r="198" spans="1:4" x14ac:dyDescent="0.2">
      <c r="A198" s="29" t="s">
        <v>72</v>
      </c>
      <c r="B198" s="43" t="s">
        <v>29</v>
      </c>
      <c r="C198" s="149">
        <v>500</v>
      </c>
      <c r="D198" s="114"/>
    </row>
    <row r="199" spans="1:4" ht="26.25" customHeight="1" x14ac:dyDescent="0.2">
      <c r="A199" s="45" t="s">
        <v>101</v>
      </c>
      <c r="B199" s="12" t="s">
        <v>29</v>
      </c>
      <c r="C199" s="149">
        <v>580</v>
      </c>
      <c r="D199" s="108"/>
    </row>
    <row r="200" spans="1:4" x14ac:dyDescent="0.2">
      <c r="A200" s="9"/>
      <c r="B200" s="12"/>
      <c r="C200" s="149"/>
      <c r="D200" s="108"/>
    </row>
    <row r="201" spans="1:4" x14ac:dyDescent="0.2">
      <c r="A201" s="2" t="s">
        <v>69</v>
      </c>
      <c r="B201" s="12"/>
      <c r="C201" s="149"/>
      <c r="D201" s="108"/>
    </row>
    <row r="202" spans="1:4" x14ac:dyDescent="0.2">
      <c r="A202" s="2" t="s">
        <v>0</v>
      </c>
      <c r="B202" s="12"/>
      <c r="C202" s="149"/>
      <c r="D202" s="108"/>
    </row>
    <row r="203" spans="1:4" x14ac:dyDescent="0.2">
      <c r="A203" s="2" t="s">
        <v>12</v>
      </c>
      <c r="B203" s="12" t="s">
        <v>29</v>
      </c>
      <c r="C203" s="149">
        <v>20.399999999999999</v>
      </c>
      <c r="D203" s="108">
        <v>19.100000000000001</v>
      </c>
    </row>
    <row r="204" spans="1:4" x14ac:dyDescent="0.2">
      <c r="A204" s="2" t="s">
        <v>14</v>
      </c>
      <c r="B204" s="12" t="s">
        <v>29</v>
      </c>
      <c r="C204" s="149">
        <v>18.600000000000001</v>
      </c>
      <c r="D204" s="108">
        <v>17.399999999999999</v>
      </c>
    </row>
    <row r="205" spans="1:4" x14ac:dyDescent="0.2">
      <c r="A205" s="2" t="s">
        <v>15</v>
      </c>
      <c r="B205" s="12" t="s">
        <v>29</v>
      </c>
      <c r="C205" s="149">
        <v>18.5</v>
      </c>
      <c r="D205" s="108">
        <v>17.2</v>
      </c>
    </row>
    <row r="206" spans="1:4" x14ac:dyDescent="0.2">
      <c r="A206" s="2" t="s">
        <v>16</v>
      </c>
      <c r="B206" s="12" t="s">
        <v>29</v>
      </c>
      <c r="C206" s="149">
        <v>20.100000000000001</v>
      </c>
      <c r="D206" s="108">
        <v>18.8</v>
      </c>
    </row>
    <row r="207" spans="1:4" x14ac:dyDescent="0.2">
      <c r="A207" s="2" t="s">
        <v>17</v>
      </c>
      <c r="B207" s="12" t="s">
        <v>29</v>
      </c>
      <c r="C207" s="149">
        <v>21.3</v>
      </c>
      <c r="D207" s="108">
        <v>20</v>
      </c>
    </row>
    <row r="208" spans="1:4" x14ac:dyDescent="0.2">
      <c r="A208" s="2" t="s">
        <v>18</v>
      </c>
      <c r="B208" s="12" t="s">
        <v>29</v>
      </c>
      <c r="C208" s="149">
        <v>20.100000000000001</v>
      </c>
      <c r="D208" s="108">
        <v>18.8</v>
      </c>
    </row>
    <row r="209" spans="1:4" x14ac:dyDescent="0.2">
      <c r="A209" s="2" t="s">
        <v>19</v>
      </c>
      <c r="B209" s="12" t="s">
        <v>29</v>
      </c>
      <c r="C209" s="149">
        <v>21.3</v>
      </c>
      <c r="D209" s="108">
        <v>20</v>
      </c>
    </row>
    <row r="210" spans="1:4" x14ac:dyDescent="0.2">
      <c r="A210" s="2" t="s">
        <v>20</v>
      </c>
      <c r="B210" s="12" t="s">
        <v>29</v>
      </c>
      <c r="C210" s="149">
        <v>20.9</v>
      </c>
      <c r="D210" s="108">
        <v>19.7</v>
      </c>
    </row>
    <row r="211" spans="1:4" x14ac:dyDescent="0.2">
      <c r="A211" s="2" t="s">
        <v>21</v>
      </c>
      <c r="B211" s="12" t="s">
        <v>29</v>
      </c>
      <c r="C211" s="149">
        <v>22.2</v>
      </c>
      <c r="D211" s="108">
        <v>20.9</v>
      </c>
    </row>
    <row r="212" spans="1:4" x14ac:dyDescent="0.2">
      <c r="A212" s="2" t="s">
        <v>22</v>
      </c>
      <c r="B212" s="12" t="s">
        <v>29</v>
      </c>
      <c r="C212" s="149">
        <v>20.100000000000001</v>
      </c>
      <c r="D212" s="108">
        <v>18.8</v>
      </c>
    </row>
    <row r="213" spans="1:4" x14ac:dyDescent="0.2">
      <c r="A213" s="2" t="s">
        <v>23</v>
      </c>
      <c r="B213" s="12" t="s">
        <v>29</v>
      </c>
      <c r="C213" s="149">
        <v>19.3</v>
      </c>
      <c r="D213" s="108">
        <v>18</v>
      </c>
    </row>
    <row r="214" spans="1:4" ht="13.15" customHeight="1" x14ac:dyDescent="0.2">
      <c r="A214" s="2"/>
      <c r="B214" s="12"/>
      <c r="C214" s="149"/>
      <c r="D214" s="108"/>
    </row>
    <row r="215" spans="1:4" x14ac:dyDescent="0.2">
      <c r="A215" s="29" t="s">
        <v>109</v>
      </c>
      <c r="B215" s="43"/>
      <c r="C215" s="149"/>
      <c r="D215" s="108"/>
    </row>
    <row r="216" spans="1:4" ht="13.5" customHeight="1" x14ac:dyDescent="0.2">
      <c r="A216" s="29" t="s">
        <v>110</v>
      </c>
      <c r="B216" s="43" t="s">
        <v>29</v>
      </c>
      <c r="C216" s="149">
        <v>12.3</v>
      </c>
      <c r="D216" s="108">
        <v>9.1</v>
      </c>
    </row>
    <row r="217" spans="1:4" ht="39.75" customHeight="1" x14ac:dyDescent="0.2">
      <c r="A217" s="24" t="s">
        <v>146</v>
      </c>
      <c r="B217" s="38" t="s">
        <v>68</v>
      </c>
      <c r="C217" s="149">
        <v>10.8</v>
      </c>
      <c r="D217" s="108">
        <v>4.9000000000000004</v>
      </c>
    </row>
    <row r="218" spans="1:4" ht="13.15" customHeight="1" x14ac:dyDescent="0.2">
      <c r="A218" s="24" t="s">
        <v>303</v>
      </c>
      <c r="B218" s="38" t="s">
        <v>68</v>
      </c>
      <c r="C218" s="149">
        <v>42</v>
      </c>
      <c r="D218" s="108">
        <v>13.1</v>
      </c>
    </row>
    <row r="219" spans="1:4" ht="12.75" customHeight="1" x14ac:dyDescent="0.2">
      <c r="A219" s="48" t="s">
        <v>159</v>
      </c>
      <c r="B219" s="38" t="s">
        <v>68</v>
      </c>
      <c r="C219" s="149">
        <v>0.3</v>
      </c>
      <c r="D219" s="108"/>
    </row>
    <row r="220" spans="1:4" x14ac:dyDescent="0.2">
      <c r="A220" s="2"/>
      <c r="B220" s="12"/>
      <c r="C220" s="149"/>
      <c r="D220" s="108"/>
    </row>
    <row r="221" spans="1:4" x14ac:dyDescent="0.2">
      <c r="A221" s="2" t="s">
        <v>132</v>
      </c>
      <c r="B221" s="12"/>
      <c r="C221" s="149"/>
      <c r="D221" s="108"/>
    </row>
    <row r="222" spans="1:4" x14ac:dyDescent="0.2">
      <c r="A222" s="48" t="s">
        <v>74</v>
      </c>
      <c r="B222" s="12" t="s">
        <v>29</v>
      </c>
      <c r="C222" s="149">
        <v>705.1</v>
      </c>
      <c r="D222" s="114">
        <v>617.29999999999995</v>
      </c>
    </row>
    <row r="223" spans="1:4" s="98" customFormat="1" x14ac:dyDescent="0.2">
      <c r="A223" s="57" t="s">
        <v>263</v>
      </c>
      <c r="B223" s="43" t="s">
        <v>29</v>
      </c>
      <c r="C223" s="149">
        <v>118</v>
      </c>
      <c r="D223" s="114">
        <v>112.7</v>
      </c>
    </row>
    <row r="224" spans="1:4" x14ac:dyDescent="0.2">
      <c r="A224" s="56" t="s">
        <v>158</v>
      </c>
      <c r="B224" s="12" t="s">
        <v>29</v>
      </c>
      <c r="C224" s="149">
        <v>3</v>
      </c>
      <c r="D224" s="108"/>
    </row>
    <row r="225" spans="1:4" x14ac:dyDescent="0.2">
      <c r="A225" s="57"/>
      <c r="B225" s="12"/>
      <c r="C225" s="149"/>
      <c r="D225" s="108"/>
    </row>
    <row r="226" spans="1:4" x14ac:dyDescent="0.2">
      <c r="A226" s="57" t="s">
        <v>323</v>
      </c>
      <c r="B226" s="12"/>
      <c r="C226" s="149"/>
      <c r="D226" s="108"/>
    </row>
    <row r="227" spans="1:4" x14ac:dyDescent="0.2">
      <c r="A227" s="56" t="s">
        <v>74</v>
      </c>
      <c r="B227" s="12" t="s">
        <v>29</v>
      </c>
      <c r="C227" s="149">
        <v>870.1</v>
      </c>
      <c r="D227" s="108">
        <v>734.5</v>
      </c>
    </row>
    <row r="228" spans="1:4" x14ac:dyDescent="0.2">
      <c r="A228" s="56" t="s">
        <v>158</v>
      </c>
      <c r="B228" s="12" t="s">
        <v>29</v>
      </c>
      <c r="C228" s="149">
        <v>7.6</v>
      </c>
      <c r="D228" s="108"/>
    </row>
    <row r="229" spans="1:4" ht="13.5" thickBot="1" x14ac:dyDescent="0.25">
      <c r="A229" s="66"/>
      <c r="B229" s="40"/>
      <c r="C229" s="152"/>
      <c r="D229" s="109"/>
    </row>
    <row r="230" spans="1:4" ht="14.25" thickBot="1" x14ac:dyDescent="0.3">
      <c r="A230" s="31" t="s">
        <v>75</v>
      </c>
      <c r="B230" s="32"/>
      <c r="C230" s="115">
        <f>SUM(C234:C264)-C253</f>
        <v>2902.4999999999995</v>
      </c>
      <c r="D230" s="105">
        <f t="shared" ref="D230" si="1">SUM(D234:D264)-D253</f>
        <v>2170.6</v>
      </c>
    </row>
    <row r="231" spans="1:4" ht="13.5" x14ac:dyDescent="0.25">
      <c r="A231" s="16"/>
      <c r="B231" s="224"/>
      <c r="C231" s="157"/>
      <c r="D231" s="117"/>
    </row>
    <row r="232" spans="1:4" x14ac:dyDescent="0.2">
      <c r="A232" s="9" t="s">
        <v>3</v>
      </c>
      <c r="B232" s="37"/>
      <c r="C232" s="149"/>
      <c r="D232" s="108"/>
    </row>
    <row r="233" spans="1:4" x14ac:dyDescent="0.2">
      <c r="A233" s="9" t="s">
        <v>4</v>
      </c>
      <c r="B233" s="37"/>
      <c r="C233" s="149"/>
      <c r="D233" s="108"/>
    </row>
    <row r="234" spans="1:4" x14ac:dyDescent="0.2">
      <c r="A234" s="55" t="s">
        <v>76</v>
      </c>
      <c r="B234" s="229" t="s">
        <v>9</v>
      </c>
      <c r="C234" s="158">
        <v>7</v>
      </c>
      <c r="D234" s="118"/>
    </row>
    <row r="235" spans="1:4" x14ac:dyDescent="0.2">
      <c r="A235" s="55" t="s">
        <v>77</v>
      </c>
      <c r="B235" s="229" t="s">
        <v>9</v>
      </c>
      <c r="C235" s="158">
        <v>6</v>
      </c>
      <c r="D235" s="118"/>
    </row>
    <row r="236" spans="1:4" ht="12.75" customHeight="1" x14ac:dyDescent="0.2">
      <c r="A236" s="53" t="s">
        <v>133</v>
      </c>
      <c r="B236" s="229" t="s">
        <v>9</v>
      </c>
      <c r="C236" s="158">
        <v>30.6</v>
      </c>
      <c r="D236" s="118"/>
    </row>
    <row r="237" spans="1:4" x14ac:dyDescent="0.2">
      <c r="A237" s="46" t="s">
        <v>78</v>
      </c>
      <c r="B237" s="37" t="s">
        <v>9</v>
      </c>
      <c r="C237" s="149">
        <v>100</v>
      </c>
      <c r="D237" s="108"/>
    </row>
    <row r="238" spans="1:4" x14ac:dyDescent="0.2">
      <c r="A238" s="93" t="s">
        <v>260</v>
      </c>
      <c r="B238" s="37" t="s">
        <v>9</v>
      </c>
      <c r="C238" s="158">
        <v>86.5</v>
      </c>
      <c r="D238" s="108"/>
    </row>
    <row r="239" spans="1:4" x14ac:dyDescent="0.2">
      <c r="A239" s="9" t="s">
        <v>79</v>
      </c>
      <c r="B239" s="37" t="s">
        <v>9</v>
      </c>
      <c r="C239" s="158">
        <v>76.2</v>
      </c>
      <c r="D239" s="108">
        <v>75.099999999999994</v>
      </c>
    </row>
    <row r="240" spans="1:4" x14ac:dyDescent="0.2">
      <c r="A240" s="9"/>
      <c r="B240" s="37"/>
      <c r="C240" s="158"/>
      <c r="D240" s="108"/>
    </row>
    <row r="241" spans="1:4" x14ac:dyDescent="0.2">
      <c r="A241" s="2" t="s">
        <v>140</v>
      </c>
      <c r="B241" s="37"/>
      <c r="C241" s="158"/>
      <c r="D241" s="108"/>
    </row>
    <row r="242" spans="1:4" x14ac:dyDescent="0.2">
      <c r="A242" s="9" t="s">
        <v>141</v>
      </c>
      <c r="B242" s="37" t="s">
        <v>9</v>
      </c>
      <c r="C242" s="158">
        <v>874.5</v>
      </c>
      <c r="D242" s="108">
        <v>776.3</v>
      </c>
    </row>
    <row r="243" spans="1:4" x14ac:dyDescent="0.2">
      <c r="A243" s="25" t="s">
        <v>142</v>
      </c>
      <c r="B243" s="37" t="s">
        <v>9</v>
      </c>
      <c r="C243" s="158">
        <v>8</v>
      </c>
      <c r="D243" s="108"/>
    </row>
    <row r="244" spans="1:4" ht="25.5" x14ac:dyDescent="0.2">
      <c r="A244" s="53" t="s">
        <v>179</v>
      </c>
      <c r="B244" s="229" t="s">
        <v>9</v>
      </c>
      <c r="C244" s="158">
        <v>2</v>
      </c>
      <c r="D244" s="118"/>
    </row>
    <row r="245" spans="1:4" ht="25.5" x14ac:dyDescent="0.2">
      <c r="A245" s="53" t="s">
        <v>180</v>
      </c>
      <c r="B245" s="229" t="s">
        <v>9</v>
      </c>
      <c r="C245" s="158">
        <v>1</v>
      </c>
      <c r="D245" s="118"/>
    </row>
    <row r="246" spans="1:4" x14ac:dyDescent="0.2">
      <c r="A246" s="25" t="s">
        <v>143</v>
      </c>
      <c r="B246" s="37" t="s">
        <v>9</v>
      </c>
      <c r="C246" s="158">
        <v>10</v>
      </c>
      <c r="D246" s="108"/>
    </row>
    <row r="247" spans="1:4" x14ac:dyDescent="0.2">
      <c r="A247" s="25" t="s">
        <v>144</v>
      </c>
      <c r="B247" s="37" t="s">
        <v>9</v>
      </c>
      <c r="C247" s="158">
        <v>5.8</v>
      </c>
      <c r="D247" s="108"/>
    </row>
    <row r="248" spans="1:4" x14ac:dyDescent="0.2">
      <c r="A248" s="25" t="s">
        <v>82</v>
      </c>
      <c r="B248" s="37" t="s">
        <v>9</v>
      </c>
      <c r="C248" s="158">
        <v>5.5</v>
      </c>
      <c r="D248" s="108"/>
    </row>
    <row r="249" spans="1:4" x14ac:dyDescent="0.2">
      <c r="A249" s="25" t="s">
        <v>160</v>
      </c>
      <c r="B249" s="37" t="s">
        <v>9</v>
      </c>
      <c r="C249" s="158">
        <v>1.7</v>
      </c>
      <c r="D249" s="108"/>
    </row>
    <row r="250" spans="1:4" x14ac:dyDescent="0.2">
      <c r="A250" s="9"/>
      <c r="B250" s="37"/>
      <c r="C250" s="158"/>
      <c r="D250" s="108"/>
    </row>
    <row r="251" spans="1:4" x14ac:dyDescent="0.2">
      <c r="A251" s="2" t="s">
        <v>83</v>
      </c>
      <c r="B251" s="37"/>
      <c r="C251" s="158"/>
      <c r="D251" s="108"/>
    </row>
    <row r="252" spans="1:4" x14ac:dyDescent="0.2">
      <c r="A252" s="9" t="s">
        <v>80</v>
      </c>
      <c r="B252" s="37" t="s">
        <v>9</v>
      </c>
      <c r="C252" s="158">
        <v>513.79999999999995</v>
      </c>
      <c r="D252" s="108">
        <v>406.9</v>
      </c>
    </row>
    <row r="253" spans="1:4" x14ac:dyDescent="0.2">
      <c r="A253" s="9" t="s">
        <v>322</v>
      </c>
      <c r="B253" s="37" t="s">
        <v>9</v>
      </c>
      <c r="C253" s="158">
        <v>6</v>
      </c>
      <c r="D253" s="108"/>
    </row>
    <row r="254" spans="1:4" x14ac:dyDescent="0.2">
      <c r="A254" s="25" t="s">
        <v>81</v>
      </c>
      <c r="B254" s="37" t="s">
        <v>9</v>
      </c>
      <c r="C254" s="158">
        <v>15</v>
      </c>
      <c r="D254" s="108"/>
    </row>
    <row r="255" spans="1:4" x14ac:dyDescent="0.2">
      <c r="A255" s="25" t="s">
        <v>160</v>
      </c>
      <c r="B255" s="37" t="s">
        <v>9</v>
      </c>
      <c r="C255" s="158">
        <v>0.6</v>
      </c>
      <c r="D255" s="108"/>
    </row>
    <row r="256" spans="1:4" x14ac:dyDescent="0.2">
      <c r="A256" s="25"/>
      <c r="B256" s="37"/>
      <c r="C256" s="158"/>
      <c r="D256" s="108"/>
    </row>
    <row r="257" spans="1:4" x14ac:dyDescent="0.2">
      <c r="A257" s="2" t="s">
        <v>84</v>
      </c>
      <c r="B257" s="37"/>
      <c r="C257" s="158"/>
      <c r="D257" s="108"/>
    </row>
    <row r="258" spans="1:4" x14ac:dyDescent="0.2">
      <c r="A258" s="9" t="s">
        <v>80</v>
      </c>
      <c r="B258" s="37" t="s">
        <v>9</v>
      </c>
      <c r="C258" s="158">
        <v>996.6</v>
      </c>
      <c r="D258" s="108">
        <v>910.4</v>
      </c>
    </row>
    <row r="259" spans="1:4" x14ac:dyDescent="0.2">
      <c r="A259" s="25" t="s">
        <v>81</v>
      </c>
      <c r="B259" s="37" t="s">
        <v>9</v>
      </c>
      <c r="C259" s="158">
        <v>115</v>
      </c>
      <c r="D259" s="108"/>
    </row>
    <row r="260" spans="1:4" x14ac:dyDescent="0.2">
      <c r="A260" s="25" t="s">
        <v>257</v>
      </c>
      <c r="B260" s="37" t="s">
        <v>9</v>
      </c>
      <c r="C260" s="158">
        <v>9</v>
      </c>
      <c r="D260" s="108">
        <v>1.9</v>
      </c>
    </row>
    <row r="261" spans="1:4" ht="25.5" customHeight="1" x14ac:dyDescent="0.2">
      <c r="A261" s="22" t="s">
        <v>85</v>
      </c>
      <c r="B261" s="37" t="s">
        <v>9</v>
      </c>
      <c r="C261" s="158">
        <v>6</v>
      </c>
      <c r="D261" s="108"/>
    </row>
    <row r="262" spans="1:4" ht="12.75" customHeight="1" x14ac:dyDescent="0.2">
      <c r="A262" s="46" t="s">
        <v>160</v>
      </c>
      <c r="B262" s="38" t="s">
        <v>9</v>
      </c>
      <c r="C262" s="158">
        <v>1.7</v>
      </c>
      <c r="D262" s="114"/>
    </row>
    <row r="263" spans="1:4" ht="12.75" customHeight="1" x14ac:dyDescent="0.2">
      <c r="A263" s="24"/>
      <c r="B263" s="38"/>
      <c r="C263" s="158"/>
      <c r="D263" s="114"/>
    </row>
    <row r="264" spans="1:4" ht="24.75" customHeight="1" x14ac:dyDescent="0.2">
      <c r="A264" s="24" t="s">
        <v>107</v>
      </c>
      <c r="B264" s="38" t="s">
        <v>9</v>
      </c>
      <c r="C264" s="158">
        <v>30</v>
      </c>
      <c r="D264" s="114"/>
    </row>
    <row r="265" spans="1:4" ht="13.5" thickBot="1" x14ac:dyDescent="0.25">
      <c r="A265" s="27"/>
      <c r="B265" s="228"/>
      <c r="C265" s="153"/>
      <c r="D265" s="112"/>
    </row>
    <row r="266" spans="1:4" ht="14.25" thickBot="1" x14ac:dyDescent="0.3">
      <c r="A266" s="14" t="s">
        <v>86</v>
      </c>
      <c r="B266" s="33"/>
      <c r="C266" s="115">
        <f>SUM(C270:C274)</f>
        <v>250.2</v>
      </c>
      <c r="D266" s="105">
        <f>SUM(D270:D274)</f>
        <v>0</v>
      </c>
    </row>
    <row r="267" spans="1:4" ht="13.5" x14ac:dyDescent="0.25">
      <c r="A267" s="16"/>
      <c r="B267" s="224"/>
      <c r="C267" s="157"/>
      <c r="D267" s="117"/>
    </row>
    <row r="268" spans="1:4" x14ac:dyDescent="0.2">
      <c r="A268" s="9" t="s">
        <v>3</v>
      </c>
      <c r="B268" s="37"/>
      <c r="C268" s="149"/>
      <c r="D268" s="108"/>
    </row>
    <row r="269" spans="1:4" x14ac:dyDescent="0.2">
      <c r="A269" s="9" t="s">
        <v>4</v>
      </c>
      <c r="B269" s="37"/>
      <c r="C269" s="149"/>
      <c r="D269" s="108"/>
    </row>
    <row r="270" spans="1:4" ht="14.25" customHeight="1" x14ac:dyDescent="0.2">
      <c r="A270" s="36" t="s">
        <v>126</v>
      </c>
      <c r="B270" s="37" t="s">
        <v>9</v>
      </c>
      <c r="C270" s="149">
        <v>115</v>
      </c>
      <c r="D270" s="108"/>
    </row>
    <row r="271" spans="1:4" x14ac:dyDescent="0.2">
      <c r="A271" s="25"/>
      <c r="B271" s="37"/>
      <c r="C271" s="149"/>
      <c r="D271" s="108"/>
    </row>
    <row r="272" spans="1:4" x14ac:dyDescent="0.2">
      <c r="A272" s="25" t="s">
        <v>62</v>
      </c>
      <c r="B272" s="37"/>
      <c r="C272" s="149"/>
      <c r="D272" s="108"/>
    </row>
    <row r="273" spans="1:4" x14ac:dyDescent="0.2">
      <c r="A273" s="25" t="s">
        <v>276</v>
      </c>
      <c r="B273" s="37" t="s">
        <v>9</v>
      </c>
      <c r="C273" s="149">
        <v>121.2</v>
      </c>
      <c r="D273" s="108"/>
    </row>
    <row r="274" spans="1:4" x14ac:dyDescent="0.2">
      <c r="A274" s="25" t="s">
        <v>87</v>
      </c>
      <c r="B274" s="37" t="s">
        <v>9</v>
      </c>
      <c r="C274" s="149">
        <v>14</v>
      </c>
      <c r="D274" s="108"/>
    </row>
    <row r="275" spans="1:4" ht="13.5" thickBot="1" x14ac:dyDescent="0.25">
      <c r="A275" s="34"/>
      <c r="B275" s="228"/>
      <c r="C275" s="153"/>
      <c r="D275" s="112"/>
    </row>
    <row r="276" spans="1:4" ht="14.25" thickBot="1" x14ac:dyDescent="0.3">
      <c r="A276" s="14" t="s">
        <v>88</v>
      </c>
      <c r="B276" s="15"/>
      <c r="C276" s="119">
        <f>SUM(C280:C315)</f>
        <v>4267.1000000000004</v>
      </c>
      <c r="D276" s="111">
        <f>SUM(D280:D315)</f>
        <v>3117</v>
      </c>
    </row>
    <row r="277" spans="1:4" x14ac:dyDescent="0.2">
      <c r="A277" s="30"/>
      <c r="B277" s="42"/>
      <c r="C277" s="147"/>
      <c r="D277" s="106"/>
    </row>
    <row r="278" spans="1:4" x14ac:dyDescent="0.2">
      <c r="A278" s="9" t="s">
        <v>3</v>
      </c>
      <c r="B278" s="37"/>
      <c r="C278" s="148"/>
      <c r="D278" s="107"/>
    </row>
    <row r="279" spans="1:4" x14ac:dyDescent="0.2">
      <c r="A279" s="9" t="s">
        <v>4</v>
      </c>
      <c r="B279" s="37"/>
      <c r="C279" s="149"/>
      <c r="D279" s="108"/>
    </row>
    <row r="280" spans="1:4" x14ac:dyDescent="0.2">
      <c r="A280" s="2" t="s">
        <v>89</v>
      </c>
      <c r="B280" s="37" t="s">
        <v>90</v>
      </c>
      <c r="C280" s="149">
        <v>296.39999999999998</v>
      </c>
      <c r="D280" s="108">
        <v>178.8</v>
      </c>
    </row>
    <row r="281" spans="1:4" x14ac:dyDescent="0.2">
      <c r="A281" s="2" t="s">
        <v>91</v>
      </c>
      <c r="B281" s="37"/>
      <c r="C281" s="149"/>
      <c r="D281" s="108"/>
    </row>
    <row r="282" spans="1:4" x14ac:dyDescent="0.2">
      <c r="A282" s="9" t="s">
        <v>326</v>
      </c>
      <c r="B282" s="37" t="s">
        <v>90</v>
      </c>
      <c r="C282" s="149">
        <v>2521.6999999999998</v>
      </c>
      <c r="D282" s="108">
        <v>2091</v>
      </c>
    </row>
    <row r="283" spans="1:4" ht="25.5" customHeight="1" x14ac:dyDescent="0.2">
      <c r="A283" s="22" t="s">
        <v>139</v>
      </c>
      <c r="B283" s="37" t="s">
        <v>90</v>
      </c>
      <c r="C283" s="149">
        <v>5</v>
      </c>
      <c r="D283" s="108"/>
    </row>
    <row r="284" spans="1:4" ht="25.5" customHeight="1" x14ac:dyDescent="0.2">
      <c r="A284" s="22" t="s">
        <v>121</v>
      </c>
      <c r="B284" s="37" t="s">
        <v>92</v>
      </c>
      <c r="C284" s="149">
        <v>5</v>
      </c>
      <c r="D284" s="108"/>
    </row>
    <row r="285" spans="1:4" ht="24.75" customHeight="1" x14ac:dyDescent="0.2">
      <c r="A285" s="22" t="s">
        <v>156</v>
      </c>
      <c r="B285" s="37" t="s">
        <v>92</v>
      </c>
      <c r="C285" s="149">
        <v>1</v>
      </c>
      <c r="D285" s="108"/>
    </row>
    <row r="286" spans="1:4" x14ac:dyDescent="0.2">
      <c r="A286" s="22" t="s">
        <v>93</v>
      </c>
      <c r="B286" s="37" t="s">
        <v>9</v>
      </c>
      <c r="C286" s="149">
        <v>45</v>
      </c>
      <c r="D286" s="108"/>
    </row>
    <row r="287" spans="1:4" x14ac:dyDescent="0.2">
      <c r="A287" s="29" t="s">
        <v>130</v>
      </c>
      <c r="B287" s="38" t="s">
        <v>90</v>
      </c>
      <c r="C287" s="151">
        <v>100</v>
      </c>
      <c r="D287" s="114"/>
    </row>
    <row r="288" spans="1:4" ht="13.15" customHeight="1" x14ac:dyDescent="0.2">
      <c r="A288" s="53" t="s">
        <v>154</v>
      </c>
      <c r="B288" s="37" t="s">
        <v>9</v>
      </c>
      <c r="C288" s="149">
        <v>6.7</v>
      </c>
      <c r="D288" s="108"/>
    </row>
    <row r="289" spans="1:4" x14ac:dyDescent="0.2">
      <c r="A289" s="53" t="s">
        <v>176</v>
      </c>
      <c r="B289" s="37"/>
      <c r="C289" s="149"/>
      <c r="D289" s="108"/>
    </row>
    <row r="290" spans="1:4" x14ac:dyDescent="0.2">
      <c r="A290" s="53" t="s">
        <v>277</v>
      </c>
      <c r="B290" s="37" t="s">
        <v>40</v>
      </c>
      <c r="C290" s="149">
        <v>10</v>
      </c>
      <c r="D290" s="108"/>
    </row>
    <row r="291" spans="1:4" x14ac:dyDescent="0.2">
      <c r="A291" s="53" t="s">
        <v>278</v>
      </c>
      <c r="B291" s="37" t="s">
        <v>27</v>
      </c>
      <c r="C291" s="149">
        <v>5.4</v>
      </c>
      <c r="D291" s="108"/>
    </row>
    <row r="292" spans="1:4" x14ac:dyDescent="0.2">
      <c r="A292" s="53" t="s">
        <v>279</v>
      </c>
      <c r="B292" s="37" t="s">
        <v>9</v>
      </c>
      <c r="C292" s="149">
        <v>17.600000000000001</v>
      </c>
      <c r="D292" s="108"/>
    </row>
    <row r="293" spans="1:4" x14ac:dyDescent="0.2">
      <c r="A293" s="53" t="s">
        <v>280</v>
      </c>
      <c r="B293" s="37" t="s">
        <v>5</v>
      </c>
      <c r="C293" s="149">
        <v>22</v>
      </c>
      <c r="D293" s="108"/>
    </row>
    <row r="294" spans="1:4" x14ac:dyDescent="0.2">
      <c r="A294" s="26"/>
      <c r="B294" s="37"/>
      <c r="C294" s="149"/>
      <c r="D294" s="108"/>
    </row>
    <row r="295" spans="1:4" x14ac:dyDescent="0.2">
      <c r="A295" s="9" t="s">
        <v>94</v>
      </c>
      <c r="B295" s="37"/>
      <c r="C295" s="149"/>
      <c r="D295" s="108"/>
    </row>
    <row r="296" spans="1:4" x14ac:dyDescent="0.2">
      <c r="A296" s="9" t="s">
        <v>4</v>
      </c>
      <c r="B296" s="37"/>
      <c r="C296" s="149"/>
      <c r="D296" s="108"/>
    </row>
    <row r="297" spans="1:4" x14ac:dyDescent="0.2">
      <c r="A297" s="2" t="s">
        <v>12</v>
      </c>
      <c r="B297" s="37" t="s">
        <v>90</v>
      </c>
      <c r="C297" s="149">
        <v>76.099999999999994</v>
      </c>
      <c r="D297" s="108">
        <v>62.1</v>
      </c>
    </row>
    <row r="298" spans="1:4" x14ac:dyDescent="0.2">
      <c r="A298" s="2" t="s">
        <v>14</v>
      </c>
      <c r="B298" s="37" t="s">
        <v>90</v>
      </c>
      <c r="C298" s="151">
        <v>65.3</v>
      </c>
      <c r="D298" s="114">
        <v>57.1</v>
      </c>
    </row>
    <row r="299" spans="1:4" x14ac:dyDescent="0.2">
      <c r="A299" s="2" t="s">
        <v>15</v>
      </c>
      <c r="B299" s="37" t="s">
        <v>90</v>
      </c>
      <c r="C299" s="149">
        <v>57.5</v>
      </c>
      <c r="D299" s="108">
        <v>49.4</v>
      </c>
    </row>
    <row r="300" spans="1:4" x14ac:dyDescent="0.2">
      <c r="A300" s="2" t="s">
        <v>16</v>
      </c>
      <c r="B300" s="37" t="s">
        <v>90</v>
      </c>
      <c r="C300" s="149">
        <v>67.3</v>
      </c>
      <c r="D300" s="108">
        <v>49.6</v>
      </c>
    </row>
    <row r="301" spans="1:4" x14ac:dyDescent="0.2">
      <c r="A301" s="2" t="s">
        <v>17</v>
      </c>
      <c r="B301" s="37" t="s">
        <v>90</v>
      </c>
      <c r="C301" s="149">
        <v>56.4</v>
      </c>
      <c r="D301" s="108">
        <v>48.5</v>
      </c>
    </row>
    <row r="302" spans="1:4" x14ac:dyDescent="0.2">
      <c r="A302" s="2" t="s">
        <v>18</v>
      </c>
      <c r="B302" s="37" t="s">
        <v>90</v>
      </c>
      <c r="C302" s="149">
        <v>47</v>
      </c>
      <c r="D302" s="108">
        <v>39</v>
      </c>
    </row>
    <row r="303" spans="1:4" x14ac:dyDescent="0.2">
      <c r="A303" s="2" t="s">
        <v>19</v>
      </c>
      <c r="B303" s="37" t="s">
        <v>90</v>
      </c>
      <c r="C303" s="149">
        <v>66.8</v>
      </c>
      <c r="D303" s="108">
        <v>55.3</v>
      </c>
    </row>
    <row r="304" spans="1:4" x14ac:dyDescent="0.2">
      <c r="A304" s="2" t="s">
        <v>20</v>
      </c>
      <c r="B304" s="37" t="s">
        <v>90</v>
      </c>
      <c r="C304" s="149">
        <v>60.1</v>
      </c>
      <c r="D304" s="108">
        <v>51.6</v>
      </c>
    </row>
    <row r="305" spans="1:4" x14ac:dyDescent="0.2">
      <c r="A305" s="2" t="s">
        <v>21</v>
      </c>
      <c r="B305" s="37" t="s">
        <v>90</v>
      </c>
      <c r="C305" s="149">
        <v>71.2</v>
      </c>
      <c r="D305" s="108">
        <v>56.6</v>
      </c>
    </row>
    <row r="306" spans="1:4" x14ac:dyDescent="0.2">
      <c r="A306" s="2" t="s">
        <v>22</v>
      </c>
      <c r="B306" s="37" t="s">
        <v>90</v>
      </c>
      <c r="C306" s="149">
        <v>64.099999999999994</v>
      </c>
      <c r="D306" s="108">
        <v>43.6</v>
      </c>
    </row>
    <row r="307" spans="1:4" x14ac:dyDescent="0.2">
      <c r="A307" s="2" t="s">
        <v>23</v>
      </c>
      <c r="B307" s="37" t="s">
        <v>90</v>
      </c>
      <c r="C307" s="149">
        <v>49.4</v>
      </c>
      <c r="D307" s="108">
        <v>41.6</v>
      </c>
    </row>
    <row r="308" spans="1:4" x14ac:dyDescent="0.2">
      <c r="A308" s="2" t="s">
        <v>95</v>
      </c>
      <c r="B308" s="37" t="s">
        <v>90</v>
      </c>
      <c r="C308" s="149">
        <v>179.4</v>
      </c>
      <c r="D308" s="108">
        <v>158.9</v>
      </c>
    </row>
    <row r="309" spans="1:4" x14ac:dyDescent="0.2">
      <c r="A309" s="2"/>
      <c r="B309" s="37"/>
      <c r="C309" s="149"/>
      <c r="D309" s="108"/>
    </row>
    <row r="310" spans="1:4" x14ac:dyDescent="0.2">
      <c r="A310" s="2" t="s">
        <v>96</v>
      </c>
      <c r="B310" s="37" t="s">
        <v>90</v>
      </c>
      <c r="C310" s="149">
        <v>127.1</v>
      </c>
      <c r="D310" s="108">
        <v>113.5</v>
      </c>
    </row>
    <row r="311" spans="1:4" x14ac:dyDescent="0.2">
      <c r="A311" s="2"/>
      <c r="B311" s="37"/>
      <c r="C311" s="149"/>
      <c r="D311" s="108"/>
    </row>
    <row r="312" spans="1:4" x14ac:dyDescent="0.2">
      <c r="A312" s="2" t="s">
        <v>97</v>
      </c>
      <c r="B312" s="37" t="s">
        <v>92</v>
      </c>
      <c r="C312" s="149">
        <v>95.6</v>
      </c>
      <c r="D312" s="108">
        <v>20.399999999999999</v>
      </c>
    </row>
    <row r="313" spans="1:4" ht="25.5" x14ac:dyDescent="0.2">
      <c r="A313" s="22" t="s">
        <v>259</v>
      </c>
      <c r="B313" s="37" t="s">
        <v>92</v>
      </c>
      <c r="C313" s="149">
        <v>1</v>
      </c>
      <c r="D313" s="108"/>
    </row>
    <row r="314" spans="1:4" x14ac:dyDescent="0.2">
      <c r="A314" s="2"/>
      <c r="B314" s="37"/>
      <c r="C314" s="149"/>
      <c r="D314" s="108"/>
    </row>
    <row r="315" spans="1:4" s="49" customFormat="1" ht="13.5" x14ac:dyDescent="0.25">
      <c r="A315" s="9" t="s">
        <v>98</v>
      </c>
      <c r="B315" s="37" t="s">
        <v>90</v>
      </c>
      <c r="C315" s="149">
        <v>147</v>
      </c>
      <c r="D315" s="108"/>
    </row>
    <row r="316" spans="1:4" ht="13.5" thickBot="1" x14ac:dyDescent="0.25">
      <c r="A316" s="13"/>
      <c r="B316" s="228"/>
      <c r="C316" s="150"/>
      <c r="D316" s="110"/>
    </row>
    <row r="317" spans="1:4" ht="13.5" thickBot="1" x14ac:dyDescent="0.25">
      <c r="A317" s="35" t="s">
        <v>99</v>
      </c>
      <c r="B317" s="32"/>
      <c r="C317" s="159">
        <f>C12+C29+C52+C96+C115+C178+C230+C266+C276</f>
        <v>28567.300000000003</v>
      </c>
      <c r="D317" s="120">
        <f>D12+D29+D52+D96+D115+D178+D230+D266+D276</f>
        <v>14102.800000000001</v>
      </c>
    </row>
    <row r="318" spans="1:4" ht="13.5" x14ac:dyDescent="0.25">
      <c r="A318" s="67"/>
      <c r="B318" s="230"/>
      <c r="C318" s="160"/>
      <c r="D318" s="121"/>
    </row>
    <row r="319" spans="1:4" ht="13.5" x14ac:dyDescent="0.25">
      <c r="A319" s="68" t="s">
        <v>181</v>
      </c>
      <c r="B319" s="231"/>
      <c r="C319" s="154"/>
      <c r="D319" s="113"/>
    </row>
    <row r="320" spans="1:4" ht="14.25" thickBot="1" x14ac:dyDescent="0.3">
      <c r="A320" s="5" t="s">
        <v>182</v>
      </c>
      <c r="B320" s="161"/>
      <c r="C320" s="161"/>
      <c r="D320" s="122"/>
    </row>
    <row r="321" spans="1:4" ht="14.25" thickBot="1" x14ac:dyDescent="0.3">
      <c r="A321" s="69" t="s">
        <v>8</v>
      </c>
      <c r="B321" s="232"/>
      <c r="C321" s="115">
        <f>C325+C328+C327</f>
        <v>1074.8</v>
      </c>
      <c r="D321" s="105">
        <f t="shared" ref="D321" si="2">D325+D328+D327</f>
        <v>163</v>
      </c>
    </row>
    <row r="322" spans="1:4" ht="13.5" x14ac:dyDescent="0.25">
      <c r="A322" s="221"/>
      <c r="B322" s="233"/>
      <c r="C322" s="162"/>
      <c r="D322" s="138"/>
    </row>
    <row r="323" spans="1:4" x14ac:dyDescent="0.2">
      <c r="A323" s="73" t="s">
        <v>3</v>
      </c>
      <c r="B323" s="234"/>
      <c r="C323" s="149"/>
      <c r="D323" s="108"/>
    </row>
    <row r="324" spans="1:4" x14ac:dyDescent="0.2">
      <c r="A324" s="73" t="s">
        <v>4</v>
      </c>
      <c r="B324" s="234"/>
      <c r="C324" s="149"/>
      <c r="D324" s="108"/>
    </row>
    <row r="325" spans="1:4" x14ac:dyDescent="0.2">
      <c r="A325" s="73" t="s">
        <v>316</v>
      </c>
      <c r="B325" s="235" t="s">
        <v>5</v>
      </c>
      <c r="C325" s="149">
        <v>257</v>
      </c>
      <c r="D325" s="108"/>
    </row>
    <row r="326" spans="1:4" x14ac:dyDescent="0.2">
      <c r="A326" s="73" t="s">
        <v>183</v>
      </c>
      <c r="B326" s="235" t="s">
        <v>5</v>
      </c>
      <c r="C326" s="149">
        <v>19</v>
      </c>
      <c r="D326" s="108"/>
    </row>
    <row r="327" spans="1:4" x14ac:dyDescent="0.2">
      <c r="A327" s="73" t="s">
        <v>317</v>
      </c>
      <c r="B327" s="235" t="s">
        <v>5</v>
      </c>
      <c r="C327" s="149">
        <v>642</v>
      </c>
      <c r="D327" s="108"/>
    </row>
    <row r="328" spans="1:4" x14ac:dyDescent="0.2">
      <c r="A328" s="64" t="s">
        <v>184</v>
      </c>
      <c r="B328" s="235" t="s">
        <v>5</v>
      </c>
      <c r="C328" s="149">
        <v>175.8</v>
      </c>
      <c r="D328" s="108">
        <v>163</v>
      </c>
    </row>
    <row r="329" spans="1:4" ht="13.5" thickBot="1" x14ac:dyDescent="0.25">
      <c r="A329" s="65"/>
      <c r="B329" s="236"/>
      <c r="C329" s="152"/>
      <c r="D329" s="109"/>
    </row>
    <row r="330" spans="1:4" ht="14.25" thickBot="1" x14ac:dyDescent="0.3">
      <c r="A330" s="69" t="s">
        <v>24</v>
      </c>
      <c r="B330" s="70"/>
      <c r="C330" s="163">
        <f>C333</f>
        <v>19.545999999999999</v>
      </c>
      <c r="D330" s="123">
        <f>D333</f>
        <v>0</v>
      </c>
    </row>
    <row r="331" spans="1:4" ht="13.5" x14ac:dyDescent="0.25">
      <c r="A331" s="5"/>
      <c r="B331" s="237"/>
      <c r="C331" s="164"/>
      <c r="D331" s="124"/>
    </row>
    <row r="332" spans="1:4" x14ac:dyDescent="0.2">
      <c r="A332" s="73" t="s">
        <v>3</v>
      </c>
      <c r="B332" s="238"/>
      <c r="C332" s="165"/>
      <c r="D332" s="133"/>
    </row>
    <row r="333" spans="1:4" x14ac:dyDescent="0.2">
      <c r="A333" s="65" t="s">
        <v>185</v>
      </c>
      <c r="B333" s="236" t="s">
        <v>5</v>
      </c>
      <c r="C333" s="166">
        <v>19.545999999999999</v>
      </c>
      <c r="D333" s="139"/>
    </row>
    <row r="334" spans="1:4" ht="13.5" thickBot="1" x14ac:dyDescent="0.25">
      <c r="A334" s="65"/>
      <c r="B334" s="236"/>
      <c r="C334" s="166"/>
      <c r="D334" s="139"/>
    </row>
    <row r="335" spans="1:4" ht="14.25" thickBot="1" x14ac:dyDescent="0.3">
      <c r="A335" s="69" t="s">
        <v>46</v>
      </c>
      <c r="B335" s="232"/>
      <c r="C335" s="167">
        <f>C340+C338</f>
        <v>469.74899999999997</v>
      </c>
      <c r="D335" s="140">
        <f>D340+D338</f>
        <v>329.5</v>
      </c>
    </row>
    <row r="336" spans="1:4" ht="13.5" x14ac:dyDescent="0.25">
      <c r="A336" s="203"/>
      <c r="B336" s="239"/>
      <c r="C336" s="168"/>
      <c r="D336" s="141"/>
    </row>
    <row r="337" spans="1:4" x14ac:dyDescent="0.2">
      <c r="A337" s="73" t="s">
        <v>3</v>
      </c>
      <c r="B337" s="233"/>
      <c r="C337" s="169"/>
      <c r="D337" s="130"/>
    </row>
    <row r="338" spans="1:4" ht="25.5" x14ac:dyDescent="0.2">
      <c r="A338" s="85" t="s">
        <v>296</v>
      </c>
      <c r="B338" s="240" t="s">
        <v>27</v>
      </c>
      <c r="C338" s="170">
        <v>19.849</v>
      </c>
      <c r="D338" s="142">
        <v>19.5</v>
      </c>
    </row>
    <row r="339" spans="1:4" ht="13.5" x14ac:dyDescent="0.25">
      <c r="A339" s="221"/>
      <c r="B339" s="233"/>
      <c r="C339" s="169"/>
      <c r="D339" s="130"/>
    </row>
    <row r="340" spans="1:4" x14ac:dyDescent="0.2">
      <c r="A340" s="63" t="s">
        <v>281</v>
      </c>
      <c r="B340" s="240" t="s">
        <v>27</v>
      </c>
      <c r="C340" s="170">
        <v>449.9</v>
      </c>
      <c r="D340" s="143">
        <v>310</v>
      </c>
    </row>
    <row r="341" spans="1:4" ht="13.5" thickBot="1" x14ac:dyDescent="0.25">
      <c r="A341" s="65"/>
      <c r="B341" s="236"/>
      <c r="C341" s="166"/>
      <c r="D341" s="139"/>
    </row>
    <row r="342" spans="1:4" ht="14.25" thickBot="1" x14ac:dyDescent="0.3">
      <c r="A342" s="69" t="s">
        <v>67</v>
      </c>
      <c r="B342" s="232"/>
      <c r="C342" s="171">
        <f>SUM(C346:C365)</f>
        <v>2987.7999999999997</v>
      </c>
      <c r="D342" s="127">
        <f>SUM(D346:D365)</f>
        <v>1096.5</v>
      </c>
    </row>
    <row r="343" spans="1:4" ht="13.5" x14ac:dyDescent="0.25">
      <c r="A343" s="221"/>
      <c r="B343" s="233"/>
      <c r="C343" s="162"/>
      <c r="D343" s="138"/>
    </row>
    <row r="344" spans="1:4" x14ac:dyDescent="0.2">
      <c r="A344" s="73" t="s">
        <v>3</v>
      </c>
      <c r="B344" s="234"/>
      <c r="C344" s="149"/>
      <c r="D344" s="108"/>
    </row>
    <row r="345" spans="1:4" x14ac:dyDescent="0.2">
      <c r="A345" s="73" t="s">
        <v>4</v>
      </c>
      <c r="B345" s="234"/>
      <c r="C345" s="149"/>
      <c r="D345" s="108"/>
    </row>
    <row r="346" spans="1:4" x14ac:dyDescent="0.2">
      <c r="A346" s="64" t="s">
        <v>186</v>
      </c>
      <c r="B346" s="235" t="s">
        <v>29</v>
      </c>
      <c r="C346" s="151">
        <v>8.1</v>
      </c>
      <c r="D346" s="114">
        <v>8</v>
      </c>
    </row>
    <row r="347" spans="1:4" x14ac:dyDescent="0.2">
      <c r="A347" s="64" t="s">
        <v>187</v>
      </c>
      <c r="B347" s="235" t="s">
        <v>29</v>
      </c>
      <c r="C347" s="151">
        <v>22.5</v>
      </c>
      <c r="D347" s="114">
        <v>20</v>
      </c>
    </row>
    <row r="348" spans="1:4" x14ac:dyDescent="0.2">
      <c r="A348" s="64" t="s">
        <v>188</v>
      </c>
      <c r="B348" s="235" t="s">
        <v>29</v>
      </c>
      <c r="C348" s="151">
        <v>25.7</v>
      </c>
      <c r="D348" s="114">
        <v>21.5</v>
      </c>
    </row>
    <row r="349" spans="1:4" x14ac:dyDescent="0.2">
      <c r="A349" s="64" t="s">
        <v>189</v>
      </c>
      <c r="B349" s="235" t="s">
        <v>29</v>
      </c>
      <c r="C349" s="151">
        <v>321.8</v>
      </c>
      <c r="D349" s="114"/>
    </row>
    <row r="350" spans="1:4" x14ac:dyDescent="0.2">
      <c r="A350" s="64" t="s">
        <v>190</v>
      </c>
      <c r="B350" s="235" t="s">
        <v>29</v>
      </c>
      <c r="C350" s="151">
        <v>1.8</v>
      </c>
      <c r="D350" s="114"/>
    </row>
    <row r="351" spans="1:4" x14ac:dyDescent="0.2">
      <c r="A351" s="64" t="s">
        <v>191</v>
      </c>
      <c r="B351" s="235" t="s">
        <v>29</v>
      </c>
      <c r="C351" s="151">
        <v>85.3</v>
      </c>
      <c r="D351" s="114"/>
    </row>
    <row r="352" spans="1:4" x14ac:dyDescent="0.2">
      <c r="A352" s="64" t="s">
        <v>192</v>
      </c>
      <c r="B352" s="235" t="s">
        <v>29</v>
      </c>
      <c r="C352" s="151">
        <v>856.3</v>
      </c>
      <c r="D352" s="114"/>
    </row>
    <row r="353" spans="1:4" ht="25.5" x14ac:dyDescent="0.2">
      <c r="A353" s="45" t="s">
        <v>266</v>
      </c>
      <c r="B353" s="235" t="s">
        <v>29</v>
      </c>
      <c r="C353" s="151">
        <v>2.6</v>
      </c>
      <c r="D353" s="114"/>
    </row>
    <row r="354" spans="1:4" x14ac:dyDescent="0.2">
      <c r="A354" s="64" t="s">
        <v>193</v>
      </c>
      <c r="B354" s="235" t="s">
        <v>68</v>
      </c>
      <c r="C354" s="151">
        <v>5.0999999999999996</v>
      </c>
      <c r="D354" s="114">
        <v>5</v>
      </c>
    </row>
    <row r="355" spans="1:4" x14ac:dyDescent="0.2">
      <c r="A355" s="222"/>
      <c r="B355" s="241"/>
      <c r="C355" s="172"/>
      <c r="D355" s="144"/>
    </row>
    <row r="356" spans="1:4" x14ac:dyDescent="0.2">
      <c r="A356" s="64" t="s">
        <v>73</v>
      </c>
      <c r="B356" s="235"/>
      <c r="C356" s="151"/>
      <c r="D356" s="114"/>
    </row>
    <row r="357" spans="1:4" x14ac:dyDescent="0.2">
      <c r="A357" s="64" t="s">
        <v>327</v>
      </c>
      <c r="B357" s="235" t="s">
        <v>29</v>
      </c>
      <c r="C357" s="151">
        <v>727.3</v>
      </c>
      <c r="D357" s="114">
        <v>703</v>
      </c>
    </row>
    <row r="358" spans="1:4" x14ac:dyDescent="0.2">
      <c r="A358" s="64"/>
      <c r="B358" s="235"/>
      <c r="C358" s="151"/>
      <c r="D358" s="114"/>
    </row>
    <row r="359" spans="1:4" x14ac:dyDescent="0.2">
      <c r="A359" s="64" t="s">
        <v>194</v>
      </c>
      <c r="B359" s="242"/>
      <c r="C359" s="151"/>
      <c r="D359" s="114"/>
    </row>
    <row r="360" spans="1:4" ht="38.25" x14ac:dyDescent="0.2">
      <c r="A360" s="80" t="s">
        <v>265</v>
      </c>
      <c r="B360" s="242" t="s">
        <v>68</v>
      </c>
      <c r="C360" s="151">
        <v>303.2</v>
      </c>
      <c r="D360" s="114">
        <v>271</v>
      </c>
    </row>
    <row r="361" spans="1:4" ht="38.25" x14ac:dyDescent="0.2">
      <c r="A361" s="24" t="s">
        <v>269</v>
      </c>
      <c r="B361" s="242" t="s">
        <v>68</v>
      </c>
      <c r="C361" s="151">
        <v>67.099999999999994</v>
      </c>
      <c r="D361" s="114">
        <v>13.2</v>
      </c>
    </row>
    <row r="362" spans="1:4" x14ac:dyDescent="0.2">
      <c r="A362" s="24"/>
      <c r="B362" s="242"/>
      <c r="C362" s="151"/>
      <c r="D362" s="114"/>
    </row>
    <row r="363" spans="1:4" x14ac:dyDescent="0.2">
      <c r="A363" s="81" t="s">
        <v>132</v>
      </c>
      <c r="B363" s="238" t="s">
        <v>29</v>
      </c>
      <c r="C363" s="161">
        <v>84.3</v>
      </c>
      <c r="D363" s="122">
        <v>54.8</v>
      </c>
    </row>
    <row r="364" spans="1:4" x14ac:dyDescent="0.2">
      <c r="A364" s="24"/>
      <c r="B364" s="242"/>
      <c r="C364" s="151"/>
      <c r="D364" s="114"/>
    </row>
    <row r="365" spans="1:4" ht="25.5" x14ac:dyDescent="0.2">
      <c r="A365" s="24" t="s">
        <v>195</v>
      </c>
      <c r="B365" s="235" t="s">
        <v>29</v>
      </c>
      <c r="C365" s="151">
        <v>476.7</v>
      </c>
      <c r="D365" s="114"/>
    </row>
    <row r="366" spans="1:4" ht="13.5" thickBot="1" x14ac:dyDescent="0.25">
      <c r="A366" s="65"/>
      <c r="B366" s="236"/>
      <c r="C366" s="152"/>
      <c r="D366" s="109"/>
    </row>
    <row r="367" spans="1:4" ht="14.25" thickBot="1" x14ac:dyDescent="0.3">
      <c r="A367" s="69" t="s">
        <v>88</v>
      </c>
      <c r="B367" s="70"/>
      <c r="C367" s="171">
        <f>SUM(C371:C388)</f>
        <v>1572.9</v>
      </c>
      <c r="D367" s="127">
        <f>SUM(D371:D388)</f>
        <v>1122.9000000000001</v>
      </c>
    </row>
    <row r="368" spans="1:4" x14ac:dyDescent="0.2">
      <c r="A368" s="181"/>
      <c r="B368" s="233"/>
      <c r="C368" s="162"/>
      <c r="D368" s="138"/>
    </row>
    <row r="369" spans="1:4" x14ac:dyDescent="0.2">
      <c r="A369" s="73" t="s">
        <v>3</v>
      </c>
      <c r="B369" s="234"/>
      <c r="C369" s="149"/>
      <c r="D369" s="108"/>
    </row>
    <row r="370" spans="1:4" x14ac:dyDescent="0.2">
      <c r="A370" s="73" t="s">
        <v>4</v>
      </c>
      <c r="B370" s="234"/>
      <c r="C370" s="149"/>
      <c r="D370" s="108"/>
    </row>
    <row r="371" spans="1:4" x14ac:dyDescent="0.2">
      <c r="A371" s="64" t="s">
        <v>196</v>
      </c>
      <c r="B371" s="235" t="s">
        <v>90</v>
      </c>
      <c r="C371" s="173">
        <v>0.6</v>
      </c>
      <c r="D371" s="145">
        <v>0.6</v>
      </c>
    </row>
    <row r="372" spans="1:4" x14ac:dyDescent="0.2">
      <c r="A372" s="64" t="s">
        <v>197</v>
      </c>
      <c r="B372" s="235" t="s">
        <v>90</v>
      </c>
      <c r="C372" s="173">
        <v>18.600000000000001</v>
      </c>
      <c r="D372" s="145">
        <v>14.7</v>
      </c>
    </row>
    <row r="373" spans="1:4" x14ac:dyDescent="0.2">
      <c r="A373" s="64" t="s">
        <v>198</v>
      </c>
      <c r="B373" s="235" t="s">
        <v>90</v>
      </c>
      <c r="C373" s="173">
        <v>8.4</v>
      </c>
      <c r="D373" s="145">
        <v>8.3000000000000007</v>
      </c>
    </row>
    <row r="374" spans="1:4" x14ac:dyDescent="0.2">
      <c r="A374" s="64" t="s">
        <v>199</v>
      </c>
      <c r="B374" s="235" t="s">
        <v>29</v>
      </c>
      <c r="C374" s="173">
        <v>18.8</v>
      </c>
      <c r="D374" s="125">
        <v>17.899999999999999</v>
      </c>
    </row>
    <row r="375" spans="1:4" x14ac:dyDescent="0.2">
      <c r="A375" s="64" t="s">
        <v>200</v>
      </c>
      <c r="B375" s="235" t="s">
        <v>90</v>
      </c>
      <c r="C375" s="173">
        <v>30.6</v>
      </c>
      <c r="D375" s="125">
        <v>28</v>
      </c>
    </row>
    <row r="376" spans="1:4" x14ac:dyDescent="0.2">
      <c r="A376" s="64" t="s">
        <v>201</v>
      </c>
      <c r="B376" s="235" t="s">
        <v>90</v>
      </c>
      <c r="C376" s="173">
        <v>14.8</v>
      </c>
      <c r="D376" s="114">
        <v>14.6</v>
      </c>
    </row>
    <row r="377" spans="1:4" x14ac:dyDescent="0.2">
      <c r="A377" s="64" t="s">
        <v>202</v>
      </c>
      <c r="B377" s="235" t="s">
        <v>203</v>
      </c>
      <c r="C377" s="173">
        <v>12.4</v>
      </c>
      <c r="D377" s="125">
        <v>10.9</v>
      </c>
    </row>
    <row r="378" spans="1:4" x14ac:dyDescent="0.2">
      <c r="A378" s="64" t="s">
        <v>204</v>
      </c>
      <c r="B378" s="235" t="s">
        <v>203</v>
      </c>
      <c r="C378" s="173">
        <v>22.8</v>
      </c>
      <c r="D378" s="125">
        <v>18.5</v>
      </c>
    </row>
    <row r="379" spans="1:4" x14ac:dyDescent="0.2">
      <c r="A379" s="64" t="s">
        <v>267</v>
      </c>
      <c r="B379" s="235" t="s">
        <v>203</v>
      </c>
      <c r="C379" s="173">
        <v>370.3</v>
      </c>
      <c r="D379" s="125"/>
    </row>
    <row r="380" spans="1:4" x14ac:dyDescent="0.2">
      <c r="A380" s="64" t="s">
        <v>205</v>
      </c>
      <c r="B380" s="235" t="s">
        <v>90</v>
      </c>
      <c r="C380" s="173">
        <v>0.2</v>
      </c>
      <c r="D380" s="145">
        <v>0.2</v>
      </c>
    </row>
    <row r="381" spans="1:4" x14ac:dyDescent="0.2">
      <c r="A381" s="64" t="s">
        <v>206</v>
      </c>
      <c r="B381" s="235" t="s">
        <v>29</v>
      </c>
      <c r="C381" s="174">
        <v>5.6</v>
      </c>
      <c r="D381" s="125">
        <v>5.5</v>
      </c>
    </row>
    <row r="382" spans="1:4" x14ac:dyDescent="0.2">
      <c r="A382" s="64"/>
      <c r="B382" s="235"/>
      <c r="C382" s="174"/>
      <c r="D382" s="125"/>
    </row>
    <row r="383" spans="1:4" x14ac:dyDescent="0.2">
      <c r="A383" s="24" t="s">
        <v>207</v>
      </c>
      <c r="B383" s="235" t="s">
        <v>29</v>
      </c>
      <c r="C383" s="174">
        <v>140.1</v>
      </c>
      <c r="D383" s="125">
        <v>136.1</v>
      </c>
    </row>
    <row r="384" spans="1:4" x14ac:dyDescent="0.2">
      <c r="A384" s="223"/>
      <c r="B384" s="243"/>
      <c r="C384" s="173"/>
      <c r="D384" s="125"/>
    </row>
    <row r="385" spans="1:4" x14ac:dyDescent="0.2">
      <c r="A385" s="29" t="s">
        <v>97</v>
      </c>
      <c r="B385" s="38" t="s">
        <v>92</v>
      </c>
      <c r="C385" s="174">
        <v>924.7</v>
      </c>
      <c r="D385" s="125">
        <v>862.7</v>
      </c>
    </row>
    <row r="386" spans="1:4" x14ac:dyDescent="0.2">
      <c r="A386" s="64"/>
      <c r="B386" s="235"/>
      <c r="C386" s="173"/>
      <c r="D386" s="145"/>
    </row>
    <row r="387" spans="1:4" x14ac:dyDescent="0.2">
      <c r="A387" s="64" t="s">
        <v>36</v>
      </c>
      <c r="B387" s="235"/>
      <c r="C387" s="173"/>
      <c r="D387" s="145"/>
    </row>
    <row r="388" spans="1:4" x14ac:dyDescent="0.2">
      <c r="A388" s="64" t="s">
        <v>208</v>
      </c>
      <c r="B388" s="235" t="s">
        <v>90</v>
      </c>
      <c r="C388" s="173">
        <v>5</v>
      </c>
      <c r="D388" s="145">
        <v>4.9000000000000004</v>
      </c>
    </row>
    <row r="389" spans="1:4" ht="13.5" thickBot="1" x14ac:dyDescent="0.25">
      <c r="A389" s="65"/>
      <c r="B389" s="236"/>
      <c r="C389" s="152"/>
      <c r="D389" s="109"/>
    </row>
    <row r="390" spans="1:4" ht="13.5" thickBot="1" x14ac:dyDescent="0.25">
      <c r="A390" s="83" t="s">
        <v>209</v>
      </c>
      <c r="B390" s="90"/>
      <c r="C390" s="163">
        <f>C321+C330+C342+C367+C335</f>
        <v>6124.7950000000001</v>
      </c>
      <c r="D390" s="123">
        <f>D321+D330+D342+D367+D335</f>
        <v>2711.9</v>
      </c>
    </row>
    <row r="391" spans="1:4" x14ac:dyDescent="0.2">
      <c r="A391" s="62"/>
      <c r="B391" s="161"/>
      <c r="C391" s="161"/>
      <c r="D391" s="122"/>
    </row>
    <row r="392" spans="1:4" ht="13.5" x14ac:dyDescent="0.25">
      <c r="A392" s="71" t="s">
        <v>282</v>
      </c>
      <c r="B392" s="244"/>
      <c r="C392" s="161"/>
      <c r="D392" s="122"/>
    </row>
    <row r="393" spans="1:4" ht="14.25" thickBot="1" x14ac:dyDescent="0.3">
      <c r="A393" s="5"/>
      <c r="B393" s="244"/>
      <c r="C393" s="161"/>
      <c r="D393" s="122"/>
    </row>
    <row r="394" spans="1:4" ht="14.25" thickBot="1" x14ac:dyDescent="0.3">
      <c r="A394" s="69" t="s">
        <v>46</v>
      </c>
      <c r="B394" s="245"/>
      <c r="C394" s="115">
        <f>SUM(C397:C425)-C398</f>
        <v>12310.9</v>
      </c>
      <c r="D394" s="105">
        <f>SUM(D397:D425)-D398</f>
        <v>11638.400000000003</v>
      </c>
    </row>
    <row r="395" spans="1:4" x14ac:dyDescent="0.2">
      <c r="A395" s="72" t="s">
        <v>3</v>
      </c>
      <c r="B395" s="233"/>
      <c r="C395" s="170"/>
      <c r="D395" s="143"/>
    </row>
    <row r="396" spans="1:4" x14ac:dyDescent="0.2">
      <c r="A396" s="73" t="s">
        <v>4</v>
      </c>
      <c r="B396" s="234"/>
      <c r="C396" s="155"/>
      <c r="D396" s="146"/>
    </row>
    <row r="397" spans="1:4" x14ac:dyDescent="0.2">
      <c r="A397" s="64" t="s">
        <v>211</v>
      </c>
      <c r="B397" s="235" t="s">
        <v>27</v>
      </c>
      <c r="C397" s="149">
        <v>203.8</v>
      </c>
      <c r="D397" s="108"/>
    </row>
    <row r="398" spans="1:4" x14ac:dyDescent="0.2">
      <c r="A398" s="74" t="s">
        <v>212</v>
      </c>
      <c r="B398" s="243"/>
      <c r="C398" s="149">
        <v>50.9</v>
      </c>
      <c r="D398" s="108"/>
    </row>
    <row r="399" spans="1:4" x14ac:dyDescent="0.2">
      <c r="A399" s="75" t="s">
        <v>53</v>
      </c>
      <c r="B399" s="243"/>
      <c r="C399" s="149"/>
      <c r="D399" s="108"/>
    </row>
    <row r="400" spans="1:4" x14ac:dyDescent="0.2">
      <c r="A400" s="64" t="s">
        <v>0</v>
      </c>
      <c r="B400" s="243"/>
      <c r="C400" s="149"/>
      <c r="D400" s="108"/>
    </row>
    <row r="401" spans="1:4" x14ac:dyDescent="0.2">
      <c r="A401" s="64" t="s">
        <v>115</v>
      </c>
      <c r="B401" s="235" t="s">
        <v>27</v>
      </c>
      <c r="C401" s="149">
        <v>200.1</v>
      </c>
      <c r="D401" s="108">
        <v>193</v>
      </c>
    </row>
    <row r="402" spans="1:4" x14ac:dyDescent="0.2">
      <c r="A402" s="64" t="s">
        <v>116</v>
      </c>
      <c r="B402" s="235" t="s">
        <v>27</v>
      </c>
      <c r="C402" s="149">
        <v>453.6</v>
      </c>
      <c r="D402" s="108">
        <v>437.6</v>
      </c>
    </row>
    <row r="403" spans="1:4" x14ac:dyDescent="0.2">
      <c r="A403" s="64" t="s">
        <v>117</v>
      </c>
      <c r="B403" s="235" t="s">
        <v>27</v>
      </c>
      <c r="C403" s="149">
        <v>315.10000000000002</v>
      </c>
      <c r="D403" s="108">
        <v>303.8</v>
      </c>
    </row>
    <row r="404" spans="1:4" x14ac:dyDescent="0.2">
      <c r="A404" s="64" t="s">
        <v>118</v>
      </c>
      <c r="B404" s="235" t="s">
        <v>27</v>
      </c>
      <c r="C404" s="149">
        <v>314.39999999999998</v>
      </c>
      <c r="D404" s="108">
        <v>302.7</v>
      </c>
    </row>
    <row r="405" spans="1:4" x14ac:dyDescent="0.2">
      <c r="A405" s="64" t="s">
        <v>248</v>
      </c>
      <c r="B405" s="235" t="s">
        <v>27</v>
      </c>
      <c r="C405" s="149">
        <v>195.7</v>
      </c>
      <c r="D405" s="108">
        <v>189.9</v>
      </c>
    </row>
    <row r="406" spans="1:4" x14ac:dyDescent="0.2">
      <c r="A406" s="64" t="s">
        <v>151</v>
      </c>
      <c r="B406" s="235" t="s">
        <v>27</v>
      </c>
      <c r="C406" s="149">
        <v>336.2</v>
      </c>
      <c r="D406" s="108">
        <v>324.10000000000002</v>
      </c>
    </row>
    <row r="407" spans="1:4" x14ac:dyDescent="0.2">
      <c r="A407" s="64" t="s">
        <v>119</v>
      </c>
      <c r="B407" s="235" t="s">
        <v>27</v>
      </c>
      <c r="C407" s="149">
        <v>333.3</v>
      </c>
      <c r="D407" s="108">
        <v>321.39999999999998</v>
      </c>
    </row>
    <row r="408" spans="1:4" x14ac:dyDescent="0.2">
      <c r="A408" s="76" t="s">
        <v>213</v>
      </c>
      <c r="B408" s="243"/>
      <c r="C408" s="149"/>
      <c r="D408" s="108"/>
    </row>
    <row r="409" spans="1:4" x14ac:dyDescent="0.2">
      <c r="A409" s="64" t="s">
        <v>55</v>
      </c>
      <c r="B409" s="235" t="s">
        <v>27</v>
      </c>
      <c r="C409" s="149">
        <v>793</v>
      </c>
      <c r="D409" s="108">
        <v>759.9</v>
      </c>
    </row>
    <row r="410" spans="1:4" x14ac:dyDescent="0.2">
      <c r="A410" s="64" t="s">
        <v>56</v>
      </c>
      <c r="B410" s="235" t="s">
        <v>27</v>
      </c>
      <c r="C410" s="149">
        <v>917.7</v>
      </c>
      <c r="D410" s="108">
        <v>877.9</v>
      </c>
    </row>
    <row r="411" spans="1:4" x14ac:dyDescent="0.2">
      <c r="A411" s="64" t="s">
        <v>57</v>
      </c>
      <c r="B411" s="235" t="s">
        <v>27</v>
      </c>
      <c r="C411" s="149">
        <v>509.9</v>
      </c>
      <c r="D411" s="108">
        <v>493.2</v>
      </c>
    </row>
    <row r="412" spans="1:4" x14ac:dyDescent="0.2">
      <c r="A412" s="64" t="s">
        <v>58</v>
      </c>
      <c r="B412" s="235" t="s">
        <v>27</v>
      </c>
      <c r="C412" s="149">
        <v>526.6</v>
      </c>
      <c r="D412" s="108">
        <v>509</v>
      </c>
    </row>
    <row r="413" spans="1:4" x14ac:dyDescent="0.2">
      <c r="A413" s="64" t="s">
        <v>100</v>
      </c>
      <c r="B413" s="235" t="s">
        <v>27</v>
      </c>
      <c r="C413" s="149">
        <v>623.4</v>
      </c>
      <c r="D413" s="108">
        <v>601.1</v>
      </c>
    </row>
    <row r="414" spans="1:4" x14ac:dyDescent="0.2">
      <c r="A414" s="2" t="s">
        <v>174</v>
      </c>
      <c r="B414" s="235" t="s">
        <v>27</v>
      </c>
      <c r="C414" s="149">
        <v>391.8</v>
      </c>
      <c r="D414" s="108">
        <v>379.6</v>
      </c>
    </row>
    <row r="415" spans="1:4" x14ac:dyDescent="0.2">
      <c r="A415" s="64" t="s">
        <v>102</v>
      </c>
      <c r="B415" s="235" t="s">
        <v>27</v>
      </c>
      <c r="C415" s="149">
        <v>1149.5</v>
      </c>
      <c r="D415" s="108">
        <v>1102.2</v>
      </c>
    </row>
    <row r="416" spans="1:4" x14ac:dyDescent="0.2">
      <c r="A416" s="64" t="s">
        <v>152</v>
      </c>
      <c r="B416" s="235" t="s">
        <v>27</v>
      </c>
      <c r="C416" s="149">
        <v>1046.5</v>
      </c>
      <c r="D416" s="108">
        <v>993.2</v>
      </c>
    </row>
    <row r="417" spans="1:4" x14ac:dyDescent="0.2">
      <c r="A417" s="64" t="s">
        <v>171</v>
      </c>
      <c r="B417" s="235" t="s">
        <v>27</v>
      </c>
      <c r="C417" s="149">
        <v>817</v>
      </c>
      <c r="D417" s="108">
        <v>782.7</v>
      </c>
    </row>
    <row r="418" spans="1:4" x14ac:dyDescent="0.2">
      <c r="A418" s="29" t="s">
        <v>103</v>
      </c>
      <c r="B418" s="235" t="s">
        <v>27</v>
      </c>
      <c r="C418" s="149">
        <v>1237.3</v>
      </c>
      <c r="D418" s="108">
        <v>1175</v>
      </c>
    </row>
    <row r="419" spans="1:4" x14ac:dyDescent="0.2">
      <c r="A419" s="64" t="s">
        <v>59</v>
      </c>
      <c r="B419" s="235" t="s">
        <v>27</v>
      </c>
      <c r="C419" s="149">
        <v>286.89999999999998</v>
      </c>
      <c r="D419" s="108">
        <v>277.60000000000002</v>
      </c>
    </row>
    <row r="420" spans="1:4" x14ac:dyDescent="0.2">
      <c r="A420" s="64" t="s">
        <v>104</v>
      </c>
      <c r="B420" s="235" t="s">
        <v>27</v>
      </c>
      <c r="C420" s="149">
        <v>344.8</v>
      </c>
      <c r="D420" s="108">
        <v>333.2</v>
      </c>
    </row>
    <row r="421" spans="1:4" x14ac:dyDescent="0.2">
      <c r="A421" s="64" t="s">
        <v>105</v>
      </c>
      <c r="B421" s="235" t="s">
        <v>27</v>
      </c>
      <c r="C421" s="149">
        <v>450.2</v>
      </c>
      <c r="D421" s="108">
        <v>435.1</v>
      </c>
    </row>
    <row r="422" spans="1:4" x14ac:dyDescent="0.2">
      <c r="A422" s="64" t="s">
        <v>120</v>
      </c>
      <c r="B422" s="235" t="s">
        <v>27</v>
      </c>
      <c r="C422" s="149">
        <v>627.6</v>
      </c>
      <c r="D422" s="108">
        <v>613.1</v>
      </c>
    </row>
    <row r="423" spans="1:4" x14ac:dyDescent="0.2">
      <c r="A423" s="65" t="s">
        <v>61</v>
      </c>
      <c r="B423" s="236" t="s">
        <v>27</v>
      </c>
      <c r="C423" s="152">
        <v>35</v>
      </c>
      <c r="D423" s="109">
        <v>34.5</v>
      </c>
    </row>
    <row r="424" spans="1:4" x14ac:dyDescent="0.2">
      <c r="A424" s="65" t="s">
        <v>62</v>
      </c>
      <c r="B424" s="236" t="s">
        <v>27</v>
      </c>
      <c r="C424" s="152">
        <v>41.3</v>
      </c>
      <c r="D424" s="109">
        <v>40.700000000000003</v>
      </c>
    </row>
    <row r="425" spans="1:4" ht="13.5" thickBot="1" x14ac:dyDescent="0.25">
      <c r="A425" s="65" t="s">
        <v>131</v>
      </c>
      <c r="B425" s="236" t="s">
        <v>27</v>
      </c>
      <c r="C425" s="152">
        <v>160.19999999999999</v>
      </c>
      <c r="D425" s="109">
        <v>157.9</v>
      </c>
    </row>
    <row r="426" spans="1:4" ht="13.5" thickBot="1" x14ac:dyDescent="0.25">
      <c r="A426" s="83" t="s">
        <v>210</v>
      </c>
      <c r="B426" s="90"/>
      <c r="C426" s="115">
        <f>C394</f>
        <v>12310.9</v>
      </c>
      <c r="D426" s="105">
        <f>D394</f>
        <v>11638.400000000003</v>
      </c>
    </row>
    <row r="427" spans="1:4" x14ac:dyDescent="0.2">
      <c r="A427" s="77"/>
      <c r="B427" s="95"/>
      <c r="C427" s="94"/>
      <c r="D427" s="113"/>
    </row>
    <row r="428" spans="1:4" ht="13.5" x14ac:dyDescent="0.25">
      <c r="A428" s="68" t="s">
        <v>283</v>
      </c>
      <c r="B428" s="4"/>
      <c r="C428" s="96"/>
      <c r="D428" s="126"/>
    </row>
    <row r="429" spans="1:4" ht="14.25" thickBot="1" x14ac:dyDescent="0.3">
      <c r="A429" s="68"/>
      <c r="B429" s="4"/>
      <c r="C429" s="96"/>
      <c r="D429" s="126"/>
    </row>
    <row r="430" spans="1:4" ht="14.25" thickBot="1" x14ac:dyDescent="0.3">
      <c r="A430" s="78" t="s">
        <v>2</v>
      </c>
      <c r="B430" s="69"/>
      <c r="C430" s="115">
        <f>C432+C433</f>
        <v>60</v>
      </c>
      <c r="D430" s="105">
        <f t="shared" ref="D430" si="3">D432+D433</f>
        <v>0</v>
      </c>
    </row>
    <row r="431" spans="1:4" x14ac:dyDescent="0.2">
      <c r="A431" s="73" t="s">
        <v>3</v>
      </c>
      <c r="B431" s="178"/>
      <c r="C431" s="165"/>
      <c r="D431" s="133"/>
    </row>
    <row r="432" spans="1:4" ht="38.25" x14ac:dyDescent="0.2">
      <c r="A432" s="24" t="s">
        <v>246</v>
      </c>
      <c r="B432" s="18" t="s">
        <v>5</v>
      </c>
      <c r="C432" s="151">
        <v>28.2</v>
      </c>
      <c r="D432" s="114"/>
    </row>
    <row r="433" spans="1:4" ht="25.5" x14ac:dyDescent="0.2">
      <c r="A433" s="175" t="s">
        <v>247</v>
      </c>
      <c r="B433" s="18" t="s">
        <v>5</v>
      </c>
      <c r="C433" s="151">
        <v>31.8</v>
      </c>
      <c r="D433" s="128"/>
    </row>
    <row r="434" spans="1:4" ht="13.5" thickBot="1" x14ac:dyDescent="0.25">
      <c r="A434" s="175"/>
      <c r="B434" s="179"/>
      <c r="C434" s="151"/>
      <c r="D434" s="128"/>
    </row>
    <row r="435" spans="1:4" ht="14.25" thickBot="1" x14ac:dyDescent="0.3">
      <c r="A435" s="69" t="s">
        <v>38</v>
      </c>
      <c r="B435" s="69"/>
      <c r="C435" s="115">
        <f>C437+C438</f>
        <v>110.7</v>
      </c>
      <c r="D435" s="105">
        <f t="shared" ref="D435" si="4">D437+D438</f>
        <v>0</v>
      </c>
    </row>
    <row r="436" spans="1:4" x14ac:dyDescent="0.2">
      <c r="A436" s="73" t="s">
        <v>3</v>
      </c>
      <c r="B436" s="178"/>
      <c r="C436" s="165"/>
      <c r="D436" s="133"/>
    </row>
    <row r="437" spans="1:4" x14ac:dyDescent="0.2">
      <c r="A437" s="60" t="s">
        <v>305</v>
      </c>
      <c r="B437" s="19" t="s">
        <v>40</v>
      </c>
      <c r="C437" s="151">
        <v>52.7</v>
      </c>
      <c r="D437" s="108"/>
    </row>
    <row r="438" spans="1:4" ht="25.5" x14ac:dyDescent="0.2">
      <c r="A438" s="24" t="s">
        <v>306</v>
      </c>
      <c r="B438" s="19" t="s">
        <v>40</v>
      </c>
      <c r="C438" s="149">
        <v>58</v>
      </c>
      <c r="D438" s="108"/>
    </row>
    <row r="439" spans="1:4" ht="13.5" thickBot="1" x14ac:dyDescent="0.25">
      <c r="A439" s="175"/>
      <c r="B439" s="179"/>
      <c r="C439" s="151"/>
      <c r="D439" s="128"/>
    </row>
    <row r="440" spans="1:4" ht="14.25" thickBot="1" x14ac:dyDescent="0.3">
      <c r="A440" s="69" t="s">
        <v>46</v>
      </c>
      <c r="B440" s="180"/>
      <c r="C440" s="163">
        <f>SUM(C442:C476)</f>
        <v>493.16800000000001</v>
      </c>
      <c r="D440" s="127">
        <f>SUM(D442:D476)</f>
        <v>282.40000000000003</v>
      </c>
    </row>
    <row r="441" spans="1:4" x14ac:dyDescent="0.2">
      <c r="A441" s="72" t="s">
        <v>3</v>
      </c>
      <c r="B441" s="181"/>
      <c r="C441" s="169"/>
      <c r="D441" s="130"/>
    </row>
    <row r="442" spans="1:4" x14ac:dyDescent="0.2">
      <c r="A442" s="73" t="s">
        <v>251</v>
      </c>
      <c r="B442" s="182" t="s">
        <v>27</v>
      </c>
      <c r="C442" s="151">
        <v>187.1</v>
      </c>
      <c r="D442" s="114">
        <v>5.5</v>
      </c>
    </row>
    <row r="443" spans="1:4" x14ac:dyDescent="0.2">
      <c r="A443" s="81" t="s">
        <v>325</v>
      </c>
      <c r="B443" s="178" t="s">
        <v>27</v>
      </c>
      <c r="C443" s="185">
        <v>13.6</v>
      </c>
      <c r="D443" s="176"/>
    </row>
    <row r="444" spans="1:4" x14ac:dyDescent="0.2">
      <c r="A444" s="17"/>
      <c r="B444" s="183"/>
      <c r="C444" s="151"/>
      <c r="D444" s="128"/>
    </row>
    <row r="445" spans="1:4" x14ac:dyDescent="0.2">
      <c r="A445" s="17" t="s">
        <v>295</v>
      </c>
      <c r="B445" s="183"/>
      <c r="C445" s="186"/>
      <c r="D445" s="128"/>
    </row>
    <row r="446" spans="1:4" x14ac:dyDescent="0.2">
      <c r="A446" s="17"/>
      <c r="B446" s="183"/>
      <c r="C446" s="151"/>
      <c r="D446" s="128"/>
    </row>
    <row r="447" spans="1:4" x14ac:dyDescent="0.2">
      <c r="A447" s="64" t="s">
        <v>115</v>
      </c>
      <c r="B447" s="183" t="s">
        <v>27</v>
      </c>
      <c r="C447" s="151">
        <v>16.3</v>
      </c>
      <c r="D447" s="128">
        <v>16.100000000000001</v>
      </c>
    </row>
    <row r="448" spans="1:4" x14ac:dyDescent="0.2">
      <c r="A448" s="64" t="s">
        <v>116</v>
      </c>
      <c r="B448" s="183" t="s">
        <v>27</v>
      </c>
      <c r="C448" s="151">
        <v>24.7</v>
      </c>
      <c r="D448" s="128">
        <v>24.3</v>
      </c>
    </row>
    <row r="449" spans="1:4" x14ac:dyDescent="0.2">
      <c r="A449" s="64" t="s">
        <v>117</v>
      </c>
      <c r="B449" s="183" t="s">
        <v>27</v>
      </c>
      <c r="C449" s="151">
        <v>19.600000000000001</v>
      </c>
      <c r="D449" s="128">
        <v>19.3</v>
      </c>
    </row>
    <row r="450" spans="1:4" x14ac:dyDescent="0.2">
      <c r="A450" s="64" t="s">
        <v>118</v>
      </c>
      <c r="B450" s="183" t="s">
        <v>27</v>
      </c>
      <c r="C450" s="151">
        <v>20.2</v>
      </c>
      <c r="D450" s="128">
        <v>19.899999999999999</v>
      </c>
    </row>
    <row r="451" spans="1:4" x14ac:dyDescent="0.2">
      <c r="A451" s="64" t="s">
        <v>248</v>
      </c>
      <c r="B451" s="183" t="s">
        <v>27</v>
      </c>
      <c r="C451" s="151">
        <v>12</v>
      </c>
      <c r="D451" s="128">
        <v>11.8</v>
      </c>
    </row>
    <row r="452" spans="1:4" x14ac:dyDescent="0.2">
      <c r="A452" s="64" t="s">
        <v>151</v>
      </c>
      <c r="B452" s="183" t="s">
        <v>27</v>
      </c>
      <c r="C452" s="151">
        <v>20.9</v>
      </c>
      <c r="D452" s="128">
        <v>20.6</v>
      </c>
    </row>
    <row r="453" spans="1:4" x14ac:dyDescent="0.2">
      <c r="A453" s="64" t="s">
        <v>119</v>
      </c>
      <c r="B453" s="183" t="s">
        <v>27</v>
      </c>
      <c r="C453" s="151">
        <v>16.600000000000001</v>
      </c>
      <c r="D453" s="128">
        <v>16.399999999999999</v>
      </c>
    </row>
    <row r="454" spans="1:4" x14ac:dyDescent="0.2">
      <c r="A454" s="17" t="s">
        <v>61</v>
      </c>
      <c r="B454" s="183" t="s">
        <v>27</v>
      </c>
      <c r="C454" s="151">
        <v>40.200000000000003</v>
      </c>
      <c r="D454" s="128">
        <v>39.6</v>
      </c>
    </row>
    <row r="455" spans="1:4" x14ac:dyDescent="0.2">
      <c r="A455" s="17" t="s">
        <v>62</v>
      </c>
      <c r="B455" s="183" t="s">
        <v>27</v>
      </c>
      <c r="C455" s="151">
        <v>31.5</v>
      </c>
      <c r="D455" s="128">
        <v>31</v>
      </c>
    </row>
    <row r="456" spans="1:4" x14ac:dyDescent="0.2">
      <c r="A456" s="17"/>
      <c r="B456" s="183"/>
      <c r="C456" s="151"/>
      <c r="D456" s="128"/>
    </row>
    <row r="457" spans="1:4" ht="25.5" x14ac:dyDescent="0.2">
      <c r="A457" s="17" t="s">
        <v>291</v>
      </c>
      <c r="B457" s="183"/>
      <c r="C457" s="186"/>
      <c r="D457" s="128"/>
    </row>
    <row r="458" spans="1:4" x14ac:dyDescent="0.2">
      <c r="A458" s="17"/>
      <c r="B458" s="183"/>
      <c r="C458" s="151"/>
      <c r="D458" s="128"/>
    </row>
    <row r="459" spans="1:4" x14ac:dyDescent="0.2">
      <c r="A459" s="2" t="s">
        <v>258</v>
      </c>
      <c r="B459" s="183" t="s">
        <v>27</v>
      </c>
      <c r="C459" s="151">
        <v>3.5</v>
      </c>
      <c r="D459" s="128">
        <v>3.4</v>
      </c>
    </row>
    <row r="460" spans="1:4" x14ac:dyDescent="0.2">
      <c r="A460" s="17" t="s">
        <v>61</v>
      </c>
      <c r="B460" s="183" t="s">
        <v>27</v>
      </c>
      <c r="C460" s="151">
        <v>7.4</v>
      </c>
      <c r="D460" s="128">
        <v>7.2</v>
      </c>
    </row>
    <row r="461" spans="1:4" x14ac:dyDescent="0.2">
      <c r="A461" s="17" t="s">
        <v>62</v>
      </c>
      <c r="B461" s="183" t="s">
        <v>27</v>
      </c>
      <c r="C461" s="151">
        <v>7.4</v>
      </c>
      <c r="D461" s="128">
        <v>7.2</v>
      </c>
    </row>
    <row r="462" spans="1:4" x14ac:dyDescent="0.2">
      <c r="A462" s="29" t="s">
        <v>131</v>
      </c>
      <c r="B462" s="183" t="s">
        <v>27</v>
      </c>
      <c r="C462" s="151">
        <v>3.6</v>
      </c>
      <c r="D462" s="128">
        <v>3.5</v>
      </c>
    </row>
    <row r="463" spans="1:4" x14ac:dyDescent="0.2">
      <c r="A463" s="64" t="s">
        <v>115</v>
      </c>
      <c r="B463" s="183" t="s">
        <v>27</v>
      </c>
      <c r="C463" s="151">
        <v>5</v>
      </c>
      <c r="D463" s="128">
        <v>4.9000000000000004</v>
      </c>
    </row>
    <row r="464" spans="1:4" x14ac:dyDescent="0.2">
      <c r="A464" s="64" t="s">
        <v>116</v>
      </c>
      <c r="B464" s="183" t="s">
        <v>27</v>
      </c>
      <c r="C464" s="151">
        <v>7.7</v>
      </c>
      <c r="D464" s="128">
        <v>7.6</v>
      </c>
    </row>
    <row r="465" spans="1:4" x14ac:dyDescent="0.2">
      <c r="A465" s="64" t="s">
        <v>117</v>
      </c>
      <c r="B465" s="183" t="s">
        <v>27</v>
      </c>
      <c r="C465" s="151">
        <v>7.6</v>
      </c>
      <c r="D465" s="128">
        <v>7.5</v>
      </c>
    </row>
    <row r="466" spans="1:4" x14ac:dyDescent="0.2">
      <c r="A466" s="64" t="s">
        <v>118</v>
      </c>
      <c r="B466" s="183" t="s">
        <v>27</v>
      </c>
      <c r="C466" s="151">
        <v>7.3</v>
      </c>
      <c r="D466" s="128">
        <v>7.2</v>
      </c>
    </row>
    <row r="467" spans="1:4" x14ac:dyDescent="0.2">
      <c r="A467" s="64" t="s">
        <v>151</v>
      </c>
      <c r="B467" s="183" t="s">
        <v>27</v>
      </c>
      <c r="C467" s="151">
        <v>7.5</v>
      </c>
      <c r="D467" s="128">
        <v>7.4</v>
      </c>
    </row>
    <row r="468" spans="1:4" x14ac:dyDescent="0.2">
      <c r="A468" s="64" t="s">
        <v>119</v>
      </c>
      <c r="B468" s="183" t="s">
        <v>27</v>
      </c>
      <c r="C468" s="151">
        <v>7.7</v>
      </c>
      <c r="D468" s="128">
        <v>7.6</v>
      </c>
    </row>
    <row r="469" spans="1:4" x14ac:dyDescent="0.2">
      <c r="A469" s="64"/>
      <c r="B469" s="183"/>
      <c r="C469" s="151"/>
      <c r="D469" s="128"/>
    </row>
    <row r="470" spans="1:4" x14ac:dyDescent="0.2">
      <c r="A470" s="17" t="s">
        <v>292</v>
      </c>
      <c r="B470" s="183" t="s">
        <v>27</v>
      </c>
      <c r="C470" s="187"/>
      <c r="D470" s="177"/>
    </row>
    <row r="471" spans="1:4" x14ac:dyDescent="0.2">
      <c r="A471" s="17"/>
      <c r="B471" s="183"/>
      <c r="C471" s="151"/>
      <c r="D471" s="128"/>
    </row>
    <row r="472" spans="1:4" x14ac:dyDescent="0.2">
      <c r="A472" s="2" t="s">
        <v>258</v>
      </c>
      <c r="B472" s="183" t="s">
        <v>27</v>
      </c>
      <c r="C472" s="187">
        <v>9.6630000000000003</v>
      </c>
      <c r="D472" s="128">
        <v>5.4</v>
      </c>
    </row>
    <row r="473" spans="1:4" x14ac:dyDescent="0.2">
      <c r="A473" s="17" t="s">
        <v>57</v>
      </c>
      <c r="B473" s="183" t="s">
        <v>27</v>
      </c>
      <c r="C473" s="187">
        <v>6.4420000000000002</v>
      </c>
      <c r="D473" s="128">
        <v>3.6</v>
      </c>
    </row>
    <row r="474" spans="1:4" x14ac:dyDescent="0.2">
      <c r="A474" s="64" t="s">
        <v>298</v>
      </c>
      <c r="B474" s="183" t="s">
        <v>27</v>
      </c>
      <c r="C474" s="187">
        <v>3.2210000000000001</v>
      </c>
      <c r="D474" s="128">
        <v>1.8</v>
      </c>
    </row>
    <row r="475" spans="1:4" x14ac:dyDescent="0.2">
      <c r="A475" s="64" t="s">
        <v>315</v>
      </c>
      <c r="B475" s="183" t="s">
        <v>27</v>
      </c>
      <c r="C475" s="187">
        <v>3.2210000000000001</v>
      </c>
      <c r="D475" s="128">
        <v>1.8</v>
      </c>
    </row>
    <row r="476" spans="1:4" x14ac:dyDescent="0.2">
      <c r="A476" s="64" t="s">
        <v>299</v>
      </c>
      <c r="B476" s="183" t="s">
        <v>27</v>
      </c>
      <c r="C476" s="187">
        <v>3.2210000000000001</v>
      </c>
      <c r="D476" s="128">
        <v>1.8</v>
      </c>
    </row>
    <row r="477" spans="1:4" ht="13.5" thickBot="1" x14ac:dyDescent="0.25">
      <c r="A477" s="17"/>
      <c r="B477" s="183"/>
      <c r="C477" s="188"/>
      <c r="D477" s="128"/>
    </row>
    <row r="478" spans="1:4" ht="14.25" thickBot="1" x14ac:dyDescent="0.3">
      <c r="A478" s="69" t="s">
        <v>67</v>
      </c>
      <c r="B478" s="69"/>
      <c r="C478" s="163">
        <f>SUM(C480:C485)</f>
        <v>581.47900000000004</v>
      </c>
      <c r="D478" s="105">
        <f>SUM(D480:D485)</f>
        <v>6.2</v>
      </c>
    </row>
    <row r="479" spans="1:4" x14ac:dyDescent="0.2">
      <c r="A479" s="72" t="s">
        <v>3</v>
      </c>
      <c r="B479" s="183"/>
      <c r="C479" s="188"/>
      <c r="D479" s="128"/>
    </row>
    <row r="480" spans="1:4" x14ac:dyDescent="0.2">
      <c r="A480" s="72" t="s">
        <v>290</v>
      </c>
      <c r="B480" s="183" t="s">
        <v>29</v>
      </c>
      <c r="C480" s="188">
        <v>328.5</v>
      </c>
      <c r="D480" s="128"/>
    </row>
    <row r="481" spans="1:4" ht="25.5" x14ac:dyDescent="0.2">
      <c r="A481" s="17" t="s">
        <v>245</v>
      </c>
      <c r="B481" s="183" t="s">
        <v>29</v>
      </c>
      <c r="C481" s="188">
        <v>120.1</v>
      </c>
      <c r="D481" s="128">
        <v>1.5</v>
      </c>
    </row>
    <row r="482" spans="1:4" x14ac:dyDescent="0.2">
      <c r="A482" s="17" t="s">
        <v>320</v>
      </c>
      <c r="B482" s="183" t="s">
        <v>29</v>
      </c>
      <c r="C482" s="189">
        <v>130.57900000000001</v>
      </c>
      <c r="D482" s="128">
        <v>2.5</v>
      </c>
    </row>
    <row r="483" spans="1:4" x14ac:dyDescent="0.2">
      <c r="A483" s="17"/>
      <c r="B483" s="183"/>
      <c r="C483" s="188"/>
      <c r="D483" s="128"/>
    </row>
    <row r="484" spans="1:4" x14ac:dyDescent="0.2">
      <c r="A484" s="17" t="s">
        <v>324</v>
      </c>
      <c r="B484" s="183"/>
      <c r="C484" s="188"/>
      <c r="D484" s="128"/>
    </row>
    <row r="485" spans="1:4" ht="25.5" x14ac:dyDescent="0.2">
      <c r="A485" s="93" t="s">
        <v>297</v>
      </c>
      <c r="B485" s="183" t="s">
        <v>29</v>
      </c>
      <c r="C485" s="188">
        <v>2.2999999999999998</v>
      </c>
      <c r="D485" s="128">
        <v>2.2000000000000002</v>
      </c>
    </row>
    <row r="486" spans="1:4" ht="13.5" thickBot="1" x14ac:dyDescent="0.25">
      <c r="A486" s="17"/>
      <c r="B486" s="183"/>
      <c r="C486" s="188"/>
      <c r="D486" s="128"/>
    </row>
    <row r="487" spans="1:4" ht="14.25" thickBot="1" x14ac:dyDescent="0.3">
      <c r="A487" s="69" t="s">
        <v>75</v>
      </c>
      <c r="B487" s="180"/>
      <c r="C487" s="163">
        <f>SUM(C489:C495)</f>
        <v>46.963999999999999</v>
      </c>
      <c r="D487" s="127">
        <f>SUM(D489:D495)</f>
        <v>6</v>
      </c>
    </row>
    <row r="488" spans="1:4" x14ac:dyDescent="0.2">
      <c r="A488" s="82" t="s">
        <v>243</v>
      </c>
      <c r="B488" s="179"/>
      <c r="C488" s="188"/>
      <c r="D488" s="128"/>
    </row>
    <row r="489" spans="1:4" x14ac:dyDescent="0.2">
      <c r="A489" s="82" t="s">
        <v>244</v>
      </c>
      <c r="B489" s="179" t="s">
        <v>9</v>
      </c>
      <c r="C489" s="189">
        <v>40.963999999999999</v>
      </c>
      <c r="D489" s="129"/>
    </row>
    <row r="490" spans="1:4" x14ac:dyDescent="0.2">
      <c r="A490" s="82"/>
      <c r="B490" s="179"/>
      <c r="C490" s="189"/>
      <c r="D490" s="129"/>
    </row>
    <row r="491" spans="1:4" ht="25.5" x14ac:dyDescent="0.2">
      <c r="A491" s="93" t="s">
        <v>291</v>
      </c>
      <c r="B491" s="179"/>
      <c r="C491" s="189"/>
      <c r="D491" s="129"/>
    </row>
    <row r="492" spans="1:4" x14ac:dyDescent="0.2">
      <c r="A492" s="82" t="s">
        <v>140</v>
      </c>
      <c r="B492" s="179" t="s">
        <v>9</v>
      </c>
      <c r="C492" s="188">
        <v>2</v>
      </c>
      <c r="D492" s="128">
        <v>2</v>
      </c>
    </row>
    <row r="493" spans="1:4" x14ac:dyDescent="0.2">
      <c r="A493" s="82" t="s">
        <v>293</v>
      </c>
      <c r="B493" s="179" t="s">
        <v>9</v>
      </c>
      <c r="C493" s="188">
        <v>2</v>
      </c>
      <c r="D493" s="128">
        <v>2</v>
      </c>
    </row>
    <row r="494" spans="1:4" x14ac:dyDescent="0.2">
      <c r="A494" s="36" t="s">
        <v>294</v>
      </c>
      <c r="B494" s="18" t="s">
        <v>9</v>
      </c>
      <c r="C494" s="151">
        <v>2</v>
      </c>
      <c r="D494" s="114">
        <v>2</v>
      </c>
    </row>
    <row r="495" spans="1:4" ht="13.5" thickBot="1" x14ac:dyDescent="0.25">
      <c r="A495" s="82"/>
      <c r="B495" s="179"/>
      <c r="C495" s="188"/>
      <c r="D495" s="128"/>
    </row>
    <row r="496" spans="1:4" ht="13.5" thickBot="1" x14ac:dyDescent="0.25">
      <c r="A496" s="83" t="s">
        <v>214</v>
      </c>
      <c r="B496" s="184"/>
      <c r="C496" s="190">
        <f>C430+C440+C478+C487+C435</f>
        <v>1292.3109999999999</v>
      </c>
      <c r="D496" s="137">
        <f>D430+D440+D478+D487+D435</f>
        <v>294.60000000000002</v>
      </c>
    </row>
    <row r="497" spans="1:4" x14ac:dyDescent="0.2">
      <c r="A497" s="77"/>
      <c r="B497" s="95"/>
      <c r="C497" s="94"/>
      <c r="D497" s="113"/>
    </row>
    <row r="498" spans="1:4" ht="25.5" customHeight="1" x14ac:dyDescent="0.2">
      <c r="A498" s="246" t="s">
        <v>284</v>
      </c>
      <c r="B498" s="247"/>
      <c r="C498" s="247"/>
      <c r="D498" s="248"/>
    </row>
    <row r="499" spans="1:4" ht="14.25" thickBot="1" x14ac:dyDescent="0.3">
      <c r="A499" s="5"/>
      <c r="B499" s="39"/>
      <c r="C499" s="96"/>
      <c r="D499" s="126"/>
    </row>
    <row r="500" spans="1:4" ht="14.25" thickBot="1" x14ac:dyDescent="0.3">
      <c r="A500" s="78" t="s">
        <v>2</v>
      </c>
      <c r="B500" s="78"/>
      <c r="C500" s="115">
        <f>SUM(C502:C507)</f>
        <v>2866.6</v>
      </c>
      <c r="D500" s="105">
        <f>SUM(D502:D507)</f>
        <v>14</v>
      </c>
    </row>
    <row r="501" spans="1:4" x14ac:dyDescent="0.2">
      <c r="A501" s="72" t="s">
        <v>3</v>
      </c>
      <c r="B501" s="181"/>
      <c r="C501" s="169"/>
      <c r="D501" s="130"/>
    </row>
    <row r="502" spans="1:4" ht="25.5" x14ac:dyDescent="0.2">
      <c r="A502" s="85" t="s">
        <v>227</v>
      </c>
      <c r="B502" s="23" t="s">
        <v>5</v>
      </c>
      <c r="C502" s="151">
        <v>259.60000000000002</v>
      </c>
      <c r="D502" s="132">
        <v>3.4</v>
      </c>
    </row>
    <row r="503" spans="1:4" x14ac:dyDescent="0.2">
      <c r="A503" s="72" t="s">
        <v>226</v>
      </c>
      <c r="B503" s="23" t="s">
        <v>5</v>
      </c>
      <c r="C503" s="151">
        <v>37</v>
      </c>
      <c r="D503" s="132">
        <v>3.8</v>
      </c>
    </row>
    <row r="504" spans="1:4" x14ac:dyDescent="0.2">
      <c r="A504" s="72" t="s">
        <v>228</v>
      </c>
      <c r="B504" s="23" t="s">
        <v>5</v>
      </c>
      <c r="C504" s="151">
        <v>11</v>
      </c>
      <c r="D504" s="132"/>
    </row>
    <row r="505" spans="1:4" ht="38.25" x14ac:dyDescent="0.2">
      <c r="A505" s="80" t="s">
        <v>216</v>
      </c>
      <c r="B505" s="23" t="s">
        <v>5</v>
      </c>
      <c r="C505" s="151">
        <v>4</v>
      </c>
      <c r="D505" s="128"/>
    </row>
    <row r="506" spans="1:4" ht="29.25" customHeight="1" x14ac:dyDescent="0.2">
      <c r="A506" s="101" t="s">
        <v>217</v>
      </c>
      <c r="B506" s="201" t="s">
        <v>5</v>
      </c>
      <c r="C506" s="213">
        <v>2348.1</v>
      </c>
      <c r="D506" s="192">
        <v>6.8</v>
      </c>
    </row>
    <row r="507" spans="1:4" ht="29.25" customHeight="1" x14ac:dyDescent="0.2">
      <c r="A507" s="101" t="s">
        <v>218</v>
      </c>
      <c r="B507" s="201" t="s">
        <v>5</v>
      </c>
      <c r="C507" s="213">
        <v>206.9</v>
      </c>
      <c r="D507" s="193"/>
    </row>
    <row r="508" spans="1:4" ht="14.25" thickBot="1" x14ac:dyDescent="0.3">
      <c r="A508" s="191"/>
      <c r="B508" s="202"/>
      <c r="C508" s="214"/>
      <c r="D508" s="194"/>
    </row>
    <row r="509" spans="1:4" ht="14.25" thickBot="1" x14ac:dyDescent="0.3">
      <c r="A509" s="67" t="s">
        <v>8</v>
      </c>
      <c r="B509" s="69"/>
      <c r="C509" s="171">
        <f>SUM(C511:C514)</f>
        <v>140</v>
      </c>
      <c r="D509" s="127">
        <f>SUM(D511:D514)</f>
        <v>0</v>
      </c>
    </row>
    <row r="510" spans="1:4" ht="13.5" x14ac:dyDescent="0.25">
      <c r="A510" s="84" t="s">
        <v>3</v>
      </c>
      <c r="B510" s="203"/>
      <c r="C510" s="168"/>
      <c r="D510" s="141"/>
    </row>
    <row r="511" spans="1:4" x14ac:dyDescent="0.2">
      <c r="A511" s="36" t="s">
        <v>229</v>
      </c>
      <c r="B511" s="18" t="s">
        <v>5</v>
      </c>
      <c r="C511" s="156">
        <v>34.299999999999997</v>
      </c>
      <c r="D511" s="195"/>
    </row>
    <row r="512" spans="1:4" x14ac:dyDescent="0.2">
      <c r="A512" s="36" t="s">
        <v>230</v>
      </c>
      <c r="B512" s="18" t="s">
        <v>5</v>
      </c>
      <c r="C512" s="156">
        <v>6.1</v>
      </c>
      <c r="D512" s="195"/>
    </row>
    <row r="513" spans="1:4" ht="38.25" x14ac:dyDescent="0.2">
      <c r="A513" s="60" t="s">
        <v>231</v>
      </c>
      <c r="B513" s="58" t="s">
        <v>5</v>
      </c>
      <c r="C513" s="215">
        <v>84.7</v>
      </c>
      <c r="D513" s="196"/>
    </row>
    <row r="514" spans="1:4" ht="38.25" x14ac:dyDescent="0.2">
      <c r="A514" s="60" t="s">
        <v>232</v>
      </c>
      <c r="B514" s="58" t="s">
        <v>5</v>
      </c>
      <c r="C514" s="215">
        <v>14.9</v>
      </c>
      <c r="D514" s="196"/>
    </row>
    <row r="515" spans="1:4" ht="13.5" thickBot="1" x14ac:dyDescent="0.25">
      <c r="A515" s="86"/>
      <c r="B515" s="204"/>
      <c r="C515" s="216"/>
      <c r="D515" s="197"/>
    </row>
    <row r="516" spans="1:4" ht="14.25" thickBot="1" x14ac:dyDescent="0.3">
      <c r="A516" s="69" t="s">
        <v>24</v>
      </c>
      <c r="B516" s="69"/>
      <c r="C516" s="115">
        <f>SUM(C518:C521)</f>
        <v>783.8</v>
      </c>
      <c r="D516" s="105">
        <f>SUM(D518:D521)</f>
        <v>11.1</v>
      </c>
    </row>
    <row r="517" spans="1:4" x14ac:dyDescent="0.2">
      <c r="A517" s="73" t="s">
        <v>3</v>
      </c>
      <c r="B517" s="178"/>
      <c r="C517" s="165"/>
      <c r="D517" s="133"/>
    </row>
    <row r="518" spans="1:4" x14ac:dyDescent="0.2">
      <c r="A518" s="29" t="s">
        <v>233</v>
      </c>
      <c r="B518" s="18" t="s">
        <v>5</v>
      </c>
      <c r="C518" s="151">
        <v>68.8</v>
      </c>
      <c r="D518" s="114"/>
    </row>
    <row r="519" spans="1:4" x14ac:dyDescent="0.2">
      <c r="A519" s="57" t="s">
        <v>234</v>
      </c>
      <c r="B519" s="18" t="s">
        <v>13</v>
      </c>
      <c r="C519" s="151">
        <v>403</v>
      </c>
      <c r="D519" s="128">
        <v>7.1</v>
      </c>
    </row>
    <row r="520" spans="1:4" x14ac:dyDescent="0.2">
      <c r="A520" s="57" t="s">
        <v>235</v>
      </c>
      <c r="B520" s="18" t="s">
        <v>13</v>
      </c>
      <c r="C520" s="151">
        <v>312</v>
      </c>
      <c r="D520" s="128">
        <v>4</v>
      </c>
    </row>
    <row r="521" spans="1:4" ht="13.5" thickBot="1" x14ac:dyDescent="0.25">
      <c r="A521" s="29"/>
      <c r="B521" s="18"/>
      <c r="C521" s="151"/>
      <c r="D521" s="114"/>
    </row>
    <row r="522" spans="1:4" ht="14.25" thickBot="1" x14ac:dyDescent="0.3">
      <c r="A522" s="69" t="s">
        <v>38</v>
      </c>
      <c r="B522" s="69"/>
      <c r="C522" s="115">
        <f>C524+C525</f>
        <v>92.5</v>
      </c>
      <c r="D522" s="105">
        <f>D524+D525</f>
        <v>2</v>
      </c>
    </row>
    <row r="523" spans="1:4" x14ac:dyDescent="0.2">
      <c r="A523" s="73" t="s">
        <v>3</v>
      </c>
      <c r="B523" s="178"/>
      <c r="C523" s="165"/>
      <c r="D523" s="133"/>
    </row>
    <row r="524" spans="1:4" x14ac:dyDescent="0.2">
      <c r="A524" s="60" t="s">
        <v>237</v>
      </c>
      <c r="B524" s="19" t="s">
        <v>40</v>
      </c>
      <c r="C524" s="149">
        <v>5.5</v>
      </c>
      <c r="D524" s="108"/>
    </row>
    <row r="525" spans="1:4" ht="12.75" customHeight="1" x14ac:dyDescent="0.2">
      <c r="A525" s="48" t="s">
        <v>236</v>
      </c>
      <c r="B525" s="19" t="s">
        <v>40</v>
      </c>
      <c r="C525" s="149">
        <v>87</v>
      </c>
      <c r="D525" s="108">
        <v>2</v>
      </c>
    </row>
    <row r="526" spans="1:4" ht="14.25" thickBot="1" x14ac:dyDescent="0.3">
      <c r="A526" s="79"/>
      <c r="B526" s="205"/>
      <c r="C526" s="217"/>
      <c r="D526" s="198"/>
    </row>
    <row r="527" spans="1:4" ht="14.25" thickBot="1" x14ac:dyDescent="0.3">
      <c r="A527" s="69" t="s">
        <v>46</v>
      </c>
      <c r="B527" s="69"/>
      <c r="C527" s="115">
        <f>SUM(C529:C532)</f>
        <v>153.4</v>
      </c>
      <c r="D527" s="105">
        <f>SUM(D529:D532)</f>
        <v>8.9</v>
      </c>
    </row>
    <row r="528" spans="1:4" x14ac:dyDescent="0.2">
      <c r="A528" s="72" t="s">
        <v>3</v>
      </c>
      <c r="B528" s="181"/>
      <c r="C528" s="169"/>
      <c r="D528" s="130"/>
    </row>
    <row r="529" spans="1:4" ht="12.75" customHeight="1" x14ac:dyDescent="0.2">
      <c r="A529" s="99" t="s">
        <v>219</v>
      </c>
      <c r="B529" s="206" t="s">
        <v>27</v>
      </c>
      <c r="C529" s="213">
        <v>15.5</v>
      </c>
      <c r="D529" s="131">
        <v>1.9</v>
      </c>
    </row>
    <row r="530" spans="1:4" ht="12.75" customHeight="1" x14ac:dyDescent="0.2">
      <c r="A530" s="99" t="s">
        <v>220</v>
      </c>
      <c r="B530" s="206" t="s">
        <v>27</v>
      </c>
      <c r="C530" s="213">
        <v>1.5</v>
      </c>
      <c r="D530" s="131"/>
    </row>
    <row r="531" spans="1:4" ht="12.75" customHeight="1" x14ac:dyDescent="0.2">
      <c r="A531" s="104" t="s">
        <v>309</v>
      </c>
      <c r="B531" s="58" t="s">
        <v>27</v>
      </c>
      <c r="C531" s="213">
        <v>12</v>
      </c>
      <c r="D531" s="131">
        <v>7</v>
      </c>
    </row>
    <row r="532" spans="1:4" ht="26.25" customHeight="1" x14ac:dyDescent="0.2">
      <c r="A532" s="102" t="s">
        <v>238</v>
      </c>
      <c r="B532" s="18" t="s">
        <v>27</v>
      </c>
      <c r="C532" s="151">
        <v>124.4</v>
      </c>
      <c r="D532" s="132"/>
    </row>
    <row r="533" spans="1:4" ht="13.5" thickBot="1" x14ac:dyDescent="0.25">
      <c r="A533" s="87"/>
      <c r="B533" s="207"/>
      <c r="C533" s="153"/>
      <c r="D533" s="112"/>
    </row>
    <row r="534" spans="1:4" ht="14.25" thickBot="1" x14ac:dyDescent="0.3">
      <c r="A534" s="69" t="s">
        <v>67</v>
      </c>
      <c r="B534" s="69"/>
      <c r="C534" s="115">
        <f>SUM(C536:C541)</f>
        <v>469.1</v>
      </c>
      <c r="D534" s="105">
        <f>SUM(D536:D541)</f>
        <v>7.1</v>
      </c>
    </row>
    <row r="535" spans="1:4" x14ac:dyDescent="0.2">
      <c r="A535" s="72" t="s">
        <v>3</v>
      </c>
      <c r="B535" s="183"/>
      <c r="C535" s="152"/>
      <c r="D535" s="109"/>
    </row>
    <row r="536" spans="1:4" x14ac:dyDescent="0.2">
      <c r="A536" s="88" t="s">
        <v>221</v>
      </c>
      <c r="B536" s="183" t="s">
        <v>29</v>
      </c>
      <c r="C536" s="152">
        <v>125</v>
      </c>
      <c r="D536" s="109">
        <v>2</v>
      </c>
    </row>
    <row r="537" spans="1:4" ht="25.5" x14ac:dyDescent="0.2">
      <c r="A537" s="103" t="s">
        <v>307</v>
      </c>
      <c r="B537" s="183" t="s">
        <v>29</v>
      </c>
      <c r="C537" s="152">
        <v>30.5</v>
      </c>
      <c r="D537" s="109">
        <v>1</v>
      </c>
    </row>
    <row r="538" spans="1:4" ht="25.5" x14ac:dyDescent="0.2">
      <c r="A538" s="103" t="s">
        <v>239</v>
      </c>
      <c r="B538" s="183" t="s">
        <v>29</v>
      </c>
      <c r="C538" s="152">
        <v>7.6</v>
      </c>
      <c r="D538" s="109">
        <v>1.1000000000000001</v>
      </c>
    </row>
    <row r="539" spans="1:4" ht="25.5" x14ac:dyDescent="0.2">
      <c r="A539" s="100" t="s">
        <v>240</v>
      </c>
      <c r="B539" s="183" t="s">
        <v>29</v>
      </c>
      <c r="C539" s="152">
        <v>290</v>
      </c>
      <c r="D539" s="109">
        <v>3</v>
      </c>
    </row>
    <row r="540" spans="1:4" x14ac:dyDescent="0.2">
      <c r="A540" s="89" t="s">
        <v>241</v>
      </c>
      <c r="B540" s="183" t="s">
        <v>68</v>
      </c>
      <c r="C540" s="152">
        <v>12.4</v>
      </c>
      <c r="D540" s="109"/>
    </row>
    <row r="541" spans="1:4" x14ac:dyDescent="0.2">
      <c r="A541" s="89" t="s">
        <v>242</v>
      </c>
      <c r="B541" s="183" t="s">
        <v>68</v>
      </c>
      <c r="C541" s="188">
        <v>3.6</v>
      </c>
      <c r="D541" s="109"/>
    </row>
    <row r="542" spans="1:4" ht="13.5" thickBot="1" x14ac:dyDescent="0.25">
      <c r="A542" s="89"/>
      <c r="B542" s="183"/>
      <c r="C542" s="152"/>
      <c r="D542" s="109"/>
    </row>
    <row r="543" spans="1:4" ht="14.25" thickBot="1" x14ac:dyDescent="0.3">
      <c r="A543" s="69" t="s">
        <v>88</v>
      </c>
      <c r="B543" s="69"/>
      <c r="C543" s="115">
        <f>C545</f>
        <v>45</v>
      </c>
      <c r="D543" s="105">
        <f>D545</f>
        <v>4</v>
      </c>
    </row>
    <row r="544" spans="1:4" x14ac:dyDescent="0.2">
      <c r="A544" s="73" t="s">
        <v>3</v>
      </c>
      <c r="B544" s="208"/>
      <c r="C544" s="149"/>
      <c r="D544" s="108"/>
    </row>
    <row r="545" spans="1:4" ht="52.5" customHeight="1" x14ac:dyDescent="0.2">
      <c r="A545" s="80" t="s">
        <v>222</v>
      </c>
      <c r="B545" s="182" t="s">
        <v>90</v>
      </c>
      <c r="C545" s="149">
        <v>45</v>
      </c>
      <c r="D545" s="108">
        <v>4</v>
      </c>
    </row>
    <row r="546" spans="1:4" ht="13.5" thickBot="1" x14ac:dyDescent="0.25">
      <c r="A546" s="81"/>
      <c r="B546" s="178"/>
      <c r="C546" s="165"/>
      <c r="D546" s="133"/>
    </row>
    <row r="547" spans="1:4" ht="13.5" thickBot="1" x14ac:dyDescent="0.25">
      <c r="A547" s="83" t="s">
        <v>215</v>
      </c>
      <c r="B547" s="184"/>
      <c r="C547" s="218">
        <f>C500+C509+C516+C522+C527+C534+C543</f>
        <v>4550.3999999999996</v>
      </c>
      <c r="D547" s="136">
        <f>D500+D509+D516+D522+D527+D534+D543</f>
        <v>47.1</v>
      </c>
    </row>
    <row r="548" spans="1:4" x14ac:dyDescent="0.2">
      <c r="A548" s="77"/>
      <c r="B548" s="200"/>
      <c r="C548" s="219"/>
      <c r="D548" s="134"/>
    </row>
    <row r="549" spans="1:4" ht="13.5" x14ac:dyDescent="0.25">
      <c r="A549" s="68" t="s">
        <v>285</v>
      </c>
      <c r="B549" s="62"/>
      <c r="C549" s="161"/>
      <c r="D549" s="122"/>
    </row>
    <row r="550" spans="1:4" x14ac:dyDescent="0.2">
      <c r="A550" s="81" t="s">
        <v>224</v>
      </c>
      <c r="B550" s="62"/>
      <c r="C550" s="161"/>
      <c r="D550" s="122"/>
    </row>
    <row r="551" spans="1:4" x14ac:dyDescent="0.2">
      <c r="A551" s="182" t="s">
        <v>8</v>
      </c>
      <c r="B551" s="18" t="s">
        <v>13</v>
      </c>
      <c r="C551" s="149">
        <v>3.8</v>
      </c>
      <c r="D551" s="108"/>
    </row>
    <row r="552" spans="1:4" x14ac:dyDescent="0.2">
      <c r="A552" s="182" t="s">
        <v>46</v>
      </c>
      <c r="B552" s="18" t="s">
        <v>27</v>
      </c>
      <c r="C552" s="162">
        <v>753.3</v>
      </c>
      <c r="D552" s="138">
        <v>76.900000000000006</v>
      </c>
    </row>
    <row r="553" spans="1:4" x14ac:dyDescent="0.2">
      <c r="A553" s="182" t="s">
        <v>67</v>
      </c>
      <c r="B553" s="18" t="s">
        <v>68</v>
      </c>
      <c r="C553" s="162">
        <v>3.3</v>
      </c>
      <c r="D553" s="138"/>
    </row>
    <row r="554" spans="1:4" x14ac:dyDescent="0.2">
      <c r="A554" s="182"/>
      <c r="B554" s="18" t="s">
        <v>29</v>
      </c>
      <c r="C554" s="162">
        <v>81</v>
      </c>
      <c r="D554" s="138">
        <v>29</v>
      </c>
    </row>
    <row r="555" spans="1:4" x14ac:dyDescent="0.2">
      <c r="A555" s="182" t="s">
        <v>75</v>
      </c>
      <c r="B555" s="18" t="s">
        <v>9</v>
      </c>
      <c r="C555" s="162">
        <v>124.3</v>
      </c>
      <c r="D555" s="138">
        <v>19</v>
      </c>
    </row>
    <row r="556" spans="1:4" ht="13.5" thickBot="1" x14ac:dyDescent="0.25">
      <c r="A556" s="182" t="s">
        <v>88</v>
      </c>
      <c r="B556" s="18" t="s">
        <v>90</v>
      </c>
      <c r="C556" s="162">
        <v>5.8</v>
      </c>
      <c r="D556" s="138"/>
    </row>
    <row r="557" spans="1:4" ht="13.5" thickBot="1" x14ac:dyDescent="0.25">
      <c r="A557" s="92" t="s">
        <v>223</v>
      </c>
      <c r="B557" s="209"/>
      <c r="C557" s="119">
        <f>SUM(C551:C556)</f>
        <v>971.49999999999977</v>
      </c>
      <c r="D557" s="111">
        <f>SUM(D551:D556)</f>
        <v>124.9</v>
      </c>
    </row>
    <row r="558" spans="1:4" ht="13.5" thickBot="1" x14ac:dyDescent="0.25">
      <c r="A558" s="91" t="s">
        <v>286</v>
      </c>
      <c r="B558" s="91"/>
      <c r="C558" s="115"/>
      <c r="D558" s="105"/>
    </row>
    <row r="559" spans="1:4" ht="14.25" thickBot="1" x14ac:dyDescent="0.3">
      <c r="A559" s="69" t="s">
        <v>88</v>
      </c>
      <c r="B559" s="91"/>
      <c r="C559" s="115">
        <f>C561</f>
        <v>1460.9</v>
      </c>
      <c r="D559" s="105">
        <f>D561</f>
        <v>0</v>
      </c>
    </row>
    <row r="560" spans="1:4" x14ac:dyDescent="0.2">
      <c r="A560" s="85" t="s">
        <v>3</v>
      </c>
      <c r="B560" s="210"/>
      <c r="C560" s="220"/>
      <c r="D560" s="199"/>
    </row>
    <row r="561" spans="1:4" ht="13.5" thickBot="1" x14ac:dyDescent="0.25">
      <c r="A561" s="63" t="s">
        <v>177</v>
      </c>
      <c r="B561" s="182" t="s">
        <v>90</v>
      </c>
      <c r="C561" s="152">
        <v>1460.9</v>
      </c>
      <c r="D561" s="109"/>
    </row>
    <row r="562" spans="1:4" ht="13.5" thickBot="1" x14ac:dyDescent="0.25">
      <c r="A562" s="83" t="s">
        <v>268</v>
      </c>
      <c r="B562" s="91"/>
      <c r="C562" s="115">
        <f>C559</f>
        <v>1460.9</v>
      </c>
      <c r="D562" s="105">
        <f>D559</f>
        <v>0</v>
      </c>
    </row>
    <row r="563" spans="1:4" ht="13.5" thickBot="1" x14ac:dyDescent="0.25">
      <c r="A563" s="91" t="s">
        <v>287</v>
      </c>
      <c r="B563" s="91"/>
      <c r="C563" s="115"/>
      <c r="D563" s="105"/>
    </row>
    <row r="564" spans="1:4" ht="13.5" thickBot="1" x14ac:dyDescent="0.25">
      <c r="A564" s="91" t="s">
        <v>38</v>
      </c>
      <c r="B564" s="91"/>
      <c r="C564" s="115">
        <f>C566</f>
        <v>33.799999999999997</v>
      </c>
      <c r="D564" s="105">
        <f>D566</f>
        <v>0</v>
      </c>
    </row>
    <row r="565" spans="1:4" x14ac:dyDescent="0.2">
      <c r="A565" s="72" t="s">
        <v>3</v>
      </c>
      <c r="B565" s="210"/>
      <c r="C565" s="220"/>
      <c r="D565" s="199"/>
    </row>
    <row r="566" spans="1:4" ht="13.5" thickBot="1" x14ac:dyDescent="0.25">
      <c r="A566" s="88" t="s">
        <v>173</v>
      </c>
      <c r="B566" s="183" t="s">
        <v>40</v>
      </c>
      <c r="C566" s="152">
        <v>33.799999999999997</v>
      </c>
      <c r="D566" s="109"/>
    </row>
    <row r="567" spans="1:4" ht="13.5" thickBot="1" x14ac:dyDescent="0.25">
      <c r="A567" s="92" t="s">
        <v>225</v>
      </c>
      <c r="B567" s="91"/>
      <c r="C567" s="115">
        <f>C564</f>
        <v>33.799999999999997</v>
      </c>
      <c r="D567" s="105">
        <f>D564</f>
        <v>0</v>
      </c>
    </row>
    <row r="568" spans="1:4" ht="13.5" thickBot="1" x14ac:dyDescent="0.25">
      <c r="A568" s="83" t="s">
        <v>288</v>
      </c>
      <c r="B568" s="91"/>
      <c r="C568" s="163">
        <f>C317+C390+C426+C496+C547+C557+C562+C567</f>
        <v>55311.90600000001</v>
      </c>
      <c r="D568" s="127">
        <f>D317+D390+D426+D496+D547+D557+D562+D567</f>
        <v>28919.700000000004</v>
      </c>
    </row>
    <row r="569" spans="1:4" ht="13.5" thickBot="1" x14ac:dyDescent="0.25">
      <c r="A569" s="83"/>
      <c r="B569" s="211"/>
      <c r="C569" s="119"/>
      <c r="D569" s="111"/>
    </row>
    <row r="570" spans="1:4" ht="24.75" thickBot="1" x14ac:dyDescent="0.25">
      <c r="A570" s="263" t="s">
        <v>289</v>
      </c>
      <c r="B570" s="212"/>
      <c r="C570" s="163">
        <f>C568-C562-C567</f>
        <v>53817.206000000006</v>
      </c>
      <c r="D570" s="127">
        <f>D568-D562-D567</f>
        <v>28919.700000000004</v>
      </c>
    </row>
    <row r="572" spans="1:4" x14ac:dyDescent="0.2">
      <c r="A572" s="1" t="s">
        <v>148</v>
      </c>
      <c r="B572" s="54"/>
      <c r="C572" s="54"/>
      <c r="D572" s="54"/>
    </row>
    <row r="573" spans="1:4" x14ac:dyDescent="0.2">
      <c r="A573" s="1" t="s">
        <v>163</v>
      </c>
      <c r="B573" s="54"/>
      <c r="C573" s="54"/>
      <c r="D573" s="54"/>
    </row>
    <row r="574" spans="1:4" x14ac:dyDescent="0.2">
      <c r="A574" s="1" t="s">
        <v>165</v>
      </c>
      <c r="B574" s="54"/>
      <c r="C574" s="54"/>
      <c r="D574" s="54"/>
    </row>
    <row r="575" spans="1:4" x14ac:dyDescent="0.2">
      <c r="A575" s="1" t="s">
        <v>164</v>
      </c>
    </row>
    <row r="576" spans="1:4" x14ac:dyDescent="0.2">
      <c r="B576" s="97"/>
      <c r="C576" s="135"/>
    </row>
  </sheetData>
  <mergeCells count="6">
    <mergeCell ref="A498:D498"/>
    <mergeCell ref="A11:D11"/>
    <mergeCell ref="A7:A10"/>
    <mergeCell ref="B7:B10"/>
    <mergeCell ref="C7:C10"/>
    <mergeCell ref="D7:D10"/>
  </mergeCells>
  <pageMargins left="0.39370078740157483" right="0" top="0.39370078740157483" bottom="0.59055118110236227" header="0.31496062992125984" footer="0.31496062992125984"/>
  <pageSetup paperSize="9" orientation="portrait" r:id="rId1"/>
  <headerFooter>
    <oddFooter>Puslapių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 asignavimai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Butkevičienė</dc:creator>
  <cp:lastModifiedBy>Vida Butkevičienė</cp:lastModifiedBy>
  <cp:lastPrinted>2022-01-27T09:57:41Z</cp:lastPrinted>
  <dcterms:created xsi:type="dcterms:W3CDTF">2012-02-01T10:55:10Z</dcterms:created>
  <dcterms:modified xsi:type="dcterms:W3CDTF">2022-01-27T09:59:58Z</dcterms:modified>
</cp:coreProperties>
</file>